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lockStructure="1"/>
  <bookViews>
    <workbookView xWindow="-90" yWindow="15" windowWidth="2166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CO36" i="9"/>
  <c r="BE36" i="9"/>
  <c r="C36" i="9"/>
  <c r="CO35" i="9"/>
  <c r="BE35" i="9"/>
  <c r="CO34" i="9"/>
  <c r="C34" i="9"/>
  <c r="C35"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W34" i="9" s="1"/>
  <c r="BW35" i="9" s="1"/>
  <c r="BW36" i="9" s="1"/>
  <c r="BW37" i="9" s="1"/>
</calcChain>
</file>

<file path=xl/sharedStrings.xml><?xml version="1.0" encoding="utf-8"?>
<sst xmlns="http://schemas.openxmlformats.org/spreadsheetml/2006/main" count="995" uniqueCount="565">
  <si>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</si>
  <si>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</si>
  <si>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</si>
  <si>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</si>
  <si>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</si>
  <si>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</si>
  <si>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</si>
  <si>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</si>
  <si>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</si>
  <si>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</si>
  <si>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</si>
  <si>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</si>
  <si>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</si>
  <si>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</si>
  <si>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</si>
  <si>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</si>
  <si>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</si>
  <si>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</si>
  <si>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</si>
  <si>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</si>
  <si>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</si>
  <si>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</si>
  <si>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</si>
  <si>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</si>
  <si>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</si>
  <si>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</si>
  <si>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</si>
  <si>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</si>
  <si>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</si>
  <si>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</si>
  <si>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</si>
  <si>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</si>
  <si>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</si>
  <si>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</si>
  <si>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</si>
  <si>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</si>
  <si>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</si>
  <si>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</si>
  <si>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</si>
  <si>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</si>
  <si>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</si>
  <si>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</si>
  <si>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</si>
  <si>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</si>
  <si>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</si>
  <si>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</si>
  <si>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</si>
  <si>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</si>
  <si>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</si>
  <si>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</si>
  <si>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</si>
  <si>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</si>
  <si>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</si>
  <si>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</si>
  <si>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</si>
  <si>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</si>
  <si>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</si>
  <si>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</si>
  <si>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</si>
  <si>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</si>
  <si>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</si>
  <si>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</si>
  <si>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</si>
  <si>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</si>
  <si>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</si>
  <si>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</si>
  <si>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</si>
  <si>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</si>
  <si>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</si>
  <si>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</si>
  <si>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</si>
  <si>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</si>
  <si>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</si>
  <si>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</si>
  <si>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</si>
  <si>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</si>
  <si>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</si>
  <si>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</si>
  <si>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</si>
  <si>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</si>
  <si>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</si>
  <si>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</si>
  <si>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美唄市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</si>
  <si>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</si>
  <si>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</si>
  <si>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</si>
  <si>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</si>
  <si>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</si>
  <si>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</si>
  <si>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</si>
  <si>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</si>
  <si>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</si>
  <si>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</si>
  <si>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</si>
  <si>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</si>
  <si>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</si>
  <si>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</si>
  <si>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</si>
  <si>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</si>
  <si>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</si>
  <si>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</si>
  <si>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</si>
  <si>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</si>
  <si>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</si>
  <si>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</si>
  <si>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</si>
  <si>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</si>
  <si>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</si>
  <si>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</si>
  <si>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</si>
  <si>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</si>
  <si>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</si>
  <si>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</si>
  <si>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</si>
  <si>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</si>
  <si>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</si>
  <si>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</si>
  <si>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</si>
  <si>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</si>
  <si>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</si>
  <si>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</si>
  <si>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</si>
  <si>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</si>
  <si>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</si>
  <si>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</si>
  <si>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</si>
  <si>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</si>
  <si>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</si>
  <si>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</si>
  <si>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</si>
  <si>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</si>
  <si>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</si>
  <si>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</si>
  <si>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</si>
  <si>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</si>
  <si>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</si>
  <si>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</si>
  <si>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</si>
  <si>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</si>
  <si>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</si>
  <si>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</si>
  <si>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</si>
  <si>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</si>
  <si>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</si>
  <si>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</si>
  <si>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</si>
  <si>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</si>
  <si>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</si>
  <si>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</si>
  <si>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</si>
  <si>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</si>
  <si>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</si>
  <si>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</si>
  <si>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</si>
  <si>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</si>
  <si>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</si>
  <si>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</si>
  <si>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</si>
  <si>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</si>
  <si>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</si>
  <si>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</si>
  <si>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</si>
  <si>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</si>
  <si>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</si>
  <si>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</si>
  <si>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</si>
  <si>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</si>
  <si>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</si>
  <si>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</si>
  <si>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</si>
  <si>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</si>
  <si>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</si>
  <si>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</si>
  <si>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</si>
  <si>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</si>
  <si>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</si>
  <si>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</si>
  <si>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</si>
  <si>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</si>
  <si>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</si>
  <si>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</si>
  <si>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</si>
  <si>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</si>
  <si>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</si>
  <si>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</si>
  <si>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</si>
  <si>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</si>
  <si>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</si>
  <si>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</si>
  <si>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</si>
  <si>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</si>
  <si>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</si>
  <si>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</si>
  <si>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北海道美唄市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</si>
  <si>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</si>
  <si>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</si>
  <si>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</si>
  <si>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</si>
  <si>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</si>
  <si>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</si>
  <si>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</si>
  <si>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</si>
  <si>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</si>
  <si>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</si>
  <si>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</si>
  <si>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</si>
  <si>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</si>
  <si>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</si>
  <si>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</si>
  <si>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</si>
  <si>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</si>
  <si>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</si>
  <si>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</si>
  <si>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</si>
  <si>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</si>
  <si>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</si>
  <si>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</si>
  <si>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</si>
  <si>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</si>
  <si>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</si>
  <si>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</si>
  <si>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</si>
  <si>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</si>
  <si>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</si>
  <si>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</si>
  <si>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</si>
  <si>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</si>
  <si>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</si>
  <si>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</si>
  <si>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</si>
  <si>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</si>
  <si>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</si>
  <si>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</si>
  <si>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</si>
  <si>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</si>
  <si>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</si>
  <si>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</si>
  <si>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</si>
  <si>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</si>
  <si>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</si>
  <si>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</si>
  <si>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</si>
  <si>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</si>
  <si>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</si>
  <si>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</si>
  <si>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</si>
  <si>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</si>
  <si>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</si>
  <si>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</si>
  <si>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</si>
  <si>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</si>
  <si>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</si>
  <si>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</si>
  <si>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</si>
  <si>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</si>
  <si>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</si>
  <si>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</si>
  <si>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</si>
  <si>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</si>
  <si>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</si>
  <si>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</si>
  <si>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</si>
  <si>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</si>
  <si>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</si>
  <si>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</si>
  <si>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</si>
  <si>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</si>
  <si>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</si>
  <si>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</si>
  <si>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</si>
  <si>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</si>
  <si>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</si>
  <si>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</si>
  <si>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</si>
  <si>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</si>
  <si>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</si>
  <si>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</si>
  <si>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</si>
  <si>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</si>
  <si>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</si>
  <si>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</si>
  <si>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</si>
  <si>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</si>
  <si>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</si>
  <si>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</si>
  <si>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</si>
  <si>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</si>
  <si>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</si>
  <si>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</si>
  <si>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</si>
  <si>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</si>
  <si>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</si>
  <si>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</si>
  <si>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</si>
  <si>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</si>
  <si>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</si>
  <si>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</si>
  <si>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</si>
  <si>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</si>
  <si>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</si>
  <si>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</si>
  <si>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</si>
  <si>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</si>
  <si>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</si>
  <si>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</si>
  <si>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</si>
  <si>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</si>
  <si>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</si>
  <si>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</si>
  <si>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</si>
  <si>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</si>
  <si>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</si>
  <si>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</si>
  <si>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</si>
  <si>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</si>
  <si>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</si>
  <si>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</si>
  <si>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</si>
  <si>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</si>
  <si>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</si>
  <si>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</si>
  <si>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</si>
  <si>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</si>
  <si>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</si>
  <si>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</si>
  <si>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</si>
  <si>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</si>
  <si>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</si>
  <si>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</si>
  <si>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</si>
  <si>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</si>
  <si>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</si>
  <si>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</si>
  <si>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</si>
  <si>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</si>
  <si>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</si>
  <si>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</si>
  <si>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</si>
  <si>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</si>
  <si>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</si>
  <si>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</si>
  <si>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北海道美唄市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</si>
  <si>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</si>
  <si>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</si>
  <si>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</si>
  <si>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</si>
  <si>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</si>
  <si>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</si>
  <si>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</si>
  <si>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</si>
  <si>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</si>
  <si>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</si>
  <si>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</si>
  <si>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</si>
  <si>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</si>
  <si>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</si>
  <si>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</si>
  <si>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</si>
  <si>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</si>
  <si>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</si>
  <si>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</si>
  <si>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</si>
  <si>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市民バス会計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</si>
  <si>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</si>
  <si>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</si>
  <si>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</si>
  <si>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</si>
  <si>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</si>
  <si>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</si>
  <si>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</si>
  <si>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</si>
  <si>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</si>
  <si>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</si>
  <si>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</si>
  <si>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</si>
  <si>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</si>
  <si>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</si>
  <si>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</si>
  <si>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介護サービス事業会計</t>
    <phoneticPr fontId="5"/>
  </si>
  <si>
    <t>病院事業会計</t>
    <phoneticPr fontId="5"/>
  </si>
  <si>
    <t>法適用企業</t>
    <phoneticPr fontId="5"/>
  </si>
  <si>
    <t>水道事業会計</t>
    <phoneticPr fontId="5"/>
  </si>
  <si>
    <t>工業用水道事業会計</t>
    <phoneticPr fontId="5"/>
  </si>
  <si>
    <t>下水道会計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</si>
  <si>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</si>
  <si>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</si>
  <si>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</si>
  <si>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</si>
  <si>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</si>
  <si>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</si>
  <si>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</si>
  <si>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</si>
  <si>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</si>
  <si>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</si>
  <si>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</si>
  <si>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</si>
  <si>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</si>
  <si>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</si>
  <si>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</si>
  <si>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</si>
  <si>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</si>
  <si>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</si>
  <si>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</si>
  <si>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</si>
  <si>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</si>
  <si>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</si>
  <si>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</si>
  <si>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</si>
  <si>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</si>
  <si>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</si>
  <si>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</si>
  <si>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</si>
  <si>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</si>
  <si>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</si>
  <si>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</si>
  <si>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</si>
  <si>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</si>
  <si>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</si>
  <si>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</si>
  <si>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</si>
  <si>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</si>
  <si>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</si>
  <si>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</si>
  <si>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</si>
  <si>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</si>
  <si>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</si>
  <si>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</si>
  <si>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</si>
  <si>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</si>
  <si>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</si>
  <si>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</si>
  <si>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</si>
  <si>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</si>
  <si>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</si>
  <si>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</si>
  <si>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</si>
  <si>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</si>
  <si>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</si>
  <si>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</si>
  <si>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</si>
  <si>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工業用水道事業会計</t>
    <phoneticPr fontId="5"/>
  </si>
  <si>
    <t>-</t>
    <phoneticPr fontId="5"/>
  </si>
  <si>
    <t>将来負担比率（(Ｅ)－(Ｆ)）／（(Ｃ)－(Ｄ)）×１００</t>
    <rPh sb="0" eb="2">
      <t>ショウライ</t>
    </rPh>
    <rPh sb="2" eb="4">
      <t>フタン</t>
    </rPh>
    <rPh sb="4" eb="6">
      <t>ヒリツ</t>
    </rPh>
    <phoneticPr fontId="5"/>
  </si>
  <si>
    <t>病院事業会計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</si>
  <si>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</si>
  <si>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</si>
  <si>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</si>
  <si>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</si>
  <si>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</si>
  <si>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</si>
  <si>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</si>
  <si>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</si>
  <si>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</si>
  <si>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</si>
  <si>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</si>
  <si>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</si>
  <si>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</si>
  <si>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</si>
  <si>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</si>
  <si>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</si>
  <si>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</si>
  <si>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</si>
  <si>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</si>
  <si>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</si>
  <si>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</si>
  <si>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</si>
  <si>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</si>
  <si>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</si>
  <si>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</si>
  <si>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</si>
  <si>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</si>
  <si>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</si>
  <si>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</si>
  <si>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</si>
  <si>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</si>
  <si>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</si>
  <si>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</si>
  <si>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</si>
  <si>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</si>
  <si>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</si>
  <si>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</si>
  <si>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</si>
  <si>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</si>
  <si>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</si>
  <si>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</si>
  <si>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</si>
  <si>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</si>
  <si>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</si>
  <si>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</si>
  <si>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</si>
  <si>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</si>
  <si>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</si>
  <si>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</si>
  <si>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</si>
  <si>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</si>
  <si>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</si>
  <si>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</si>
  <si>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</si>
  <si>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</si>
  <si>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</si>
  <si>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</si>
  <si>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</si>
  <si>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</si>
  <si>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</si>
  <si>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</si>
  <si>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</si>
  <si>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</si>
  <si>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</si>
  <si>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</si>
  <si>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</si>
  <si>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</si>
  <si>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</si>
  <si>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</si>
  <si>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</si>
  <si>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</si>
  <si>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</si>
  <si>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</si>
  <si>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</si>
  <si>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</si>
  <si>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</si>
  <si>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</si>
  <si>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</si>
  <si>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</si>
  <si>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</si>
  <si>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1.06</t>
  </si>
  <si>
    <t>▲ 0.18</t>
  </si>
  <si>
    <t>▲ 2.20</t>
  </si>
  <si>
    <t>一般会計</t>
  </si>
  <si>
    <t>病院事業会計</t>
  </si>
  <si>
    <t>▲ 13.11</t>
  </si>
  <si>
    <t>▲ 10.34</t>
  </si>
  <si>
    <t>▲ 8.09</t>
  </si>
  <si>
    <t>▲ 2.80</t>
  </si>
  <si>
    <t>介護保険会計</t>
  </si>
  <si>
    <t>国民健康保険会計</t>
  </si>
  <si>
    <t>水道事業会計</t>
  </si>
  <si>
    <t>▲ 0.39</t>
  </si>
  <si>
    <t>後期高齢者医療会計</t>
  </si>
  <si>
    <t>工業用水道事業会計</t>
  </si>
  <si>
    <t>介護サービス事業会計</t>
  </si>
  <si>
    <t>その他会計（赤字）</t>
  </si>
  <si>
    <t>その他会計（黒字）</t>
  </si>
  <si>
    <t>空知教育センター組合</t>
    <rPh sb="0" eb="2">
      <t>ソラチ</t>
    </rPh>
    <rPh sb="2" eb="4">
      <t>キョウイク</t>
    </rPh>
    <rPh sb="8" eb="10">
      <t>クミアイ</t>
    </rPh>
    <phoneticPr fontId="2"/>
  </si>
  <si>
    <t>南空知ふるさと市町村圏組合</t>
    <rPh sb="0" eb="1">
      <t>ミナミ</t>
    </rPh>
    <rPh sb="1" eb="3">
      <t>ソラチ</t>
    </rPh>
    <rPh sb="7" eb="10">
      <t>シチョウソン</t>
    </rPh>
    <rPh sb="10" eb="11">
      <t>ケン</t>
    </rPh>
    <rPh sb="11" eb="13">
      <t>クミアイ</t>
    </rPh>
    <phoneticPr fontId="2"/>
  </si>
  <si>
    <t>石狩川流域下水道組合</t>
    <rPh sb="0" eb="2">
      <t>イシカリ</t>
    </rPh>
    <rPh sb="2" eb="3">
      <t>ガワ</t>
    </rPh>
    <rPh sb="3" eb="5">
      <t>リュウイキ</t>
    </rPh>
    <rPh sb="5" eb="8">
      <t>ゲスイドウ</t>
    </rPh>
    <rPh sb="8" eb="10">
      <t>クミアイ</t>
    </rPh>
    <phoneticPr fontId="2"/>
  </si>
  <si>
    <t>桂沢水道企業団</t>
    <rPh sb="0" eb="1">
      <t>カツラ</t>
    </rPh>
    <rPh sb="1" eb="2">
      <t>ザワ</t>
    </rPh>
    <rPh sb="2" eb="4">
      <t>スイドウ</t>
    </rPh>
    <rPh sb="4" eb="6">
      <t>キギョウ</t>
    </rPh>
    <rPh sb="6" eb="7">
      <t>ダン</t>
    </rPh>
    <phoneticPr fontId="2"/>
  </si>
  <si>
    <t>-</t>
    <phoneticPr fontId="2"/>
  </si>
  <si>
    <t>後期高齢者医療会計</t>
    <rPh sb="7" eb="9">
      <t>カイケイ</t>
    </rPh>
    <phoneticPr fontId="5"/>
  </si>
  <si>
    <t>-</t>
    <phoneticPr fontId="2"/>
  </si>
  <si>
    <t>-</t>
    <phoneticPr fontId="2"/>
  </si>
  <si>
    <t>-</t>
    <phoneticPr fontId="2"/>
  </si>
  <si>
    <t>美唄ハイテクセンター</t>
    <rPh sb="0" eb="2">
      <t>ビバイ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</si>
  <si>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</si>
  <si>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</si>
  <si>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</si>
  <si>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</si>
  <si>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</si>
  <si>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</si>
  <si>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</si>
  <si>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</si>
  <si>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</si>
  <si>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</si>
  <si>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</si>
  <si>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</si>
  <si>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将来負担比率及び実質公債費比率は類似団体と比較して高い水準にあるものの、第6 期美唄市総合計画後期基本計画と整合性を図りながら、市債発行の抑制及び債務負担の計画的な解消に努め、比率の低減を図る。
</t>
    <rPh sb="1" eb="3">
      <t>ショウライ</t>
    </rPh>
    <rPh sb="3" eb="5">
      <t>フタン</t>
    </rPh>
    <rPh sb="5" eb="7">
      <t>ヒリツ</t>
    </rPh>
    <rPh sb="7" eb="8">
      <t>オヨ</t>
    </rPh>
    <rPh sb="9" eb="11">
      <t>ジッシツ</t>
    </rPh>
    <rPh sb="11" eb="14">
      <t>コウサイヒ</t>
    </rPh>
    <rPh sb="14" eb="16">
      <t>ヒリツ</t>
    </rPh>
    <rPh sb="17" eb="19">
      <t>ルイジ</t>
    </rPh>
    <rPh sb="19" eb="21">
      <t>ダンタイ</t>
    </rPh>
    <rPh sb="22" eb="24">
      <t>ヒカク</t>
    </rPh>
    <rPh sb="26" eb="27">
      <t>タカ</t>
    </rPh>
    <rPh sb="28" eb="30">
      <t>スイジュン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</si>
</sst>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36757</c:v>
                </c:pt>
                <c:pt idx="1">
                  <c:v>37379</c:v>
                </c:pt>
                <c:pt idx="2">
                  <c:v>45562</c:v>
                </c:pt>
                <c:pt idx="3">
                  <c:v>73555</c:v>
                </c:pt>
                <c:pt idx="4">
                  <c:v>57104</c:v>
                </c:pt>
              </c:numCache>
            </c:numRef>
          </c:val>
          <c:smooth val="0"/>
        </c:ser>
        <c:dLbls>
          <c:showLegendKey val="0"/>
          <c:showVal val="0"/>
          <c:showCatName val="0"/>
          <c:showSerName val="0"/>
          <c:showPercent val="0"/>
          <c:showBubbleSize val="0"/>
        </c:dLbls>
        <c:marker val="1"/>
        <c:smooth val="0"/>
        <c:axId val="100694272"/>
        <c:axId val="110055808"/>
      </c:lineChart>
      <c:catAx>
        <c:axId val="1006942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055808"/>
        <c:crosses val="autoZero"/>
        <c:auto val="1"/>
        <c:lblAlgn val="ctr"/>
        <c:lblOffset val="100"/>
        <c:tickLblSkip val="1"/>
        <c:tickMarkSkip val="1"/>
        <c:noMultiLvlLbl val="0"/>
      </c:catAx>
      <c:valAx>
        <c:axId val="1100558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694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1.6</c:v>
                </c:pt>
                <c:pt idx="1">
                  <c:v>0.62</c:v>
                </c:pt>
                <c:pt idx="2">
                  <c:v>2.37</c:v>
                </c:pt>
                <c:pt idx="3">
                  <c:v>2.2999999999999998</c:v>
                </c:pt>
                <c:pt idx="4">
                  <c:v>6.11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4.67</c:v>
                </c:pt>
                <c:pt idx="1">
                  <c:v>5.61</c:v>
                </c:pt>
                <c:pt idx="2">
                  <c:v>5.81</c:v>
                </c:pt>
                <c:pt idx="3">
                  <c:v>3.99</c:v>
                </c:pt>
                <c:pt idx="4">
                  <c:v>5.05</c:v>
                </c:pt>
              </c:numCache>
            </c:numRef>
          </c:val>
        </c:ser>
        <c:dLbls>
          <c:showLegendKey val="0"/>
          <c:showVal val="0"/>
          <c:showCatName val="0"/>
          <c:showSerName val="0"/>
          <c:showPercent val="0"/>
          <c:showBubbleSize val="0"/>
        </c:dLbls>
        <c:gapWidth val="250"/>
        <c:overlap val="100"/>
        <c:axId val="100547584"/>
        <c:axId val="100549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-1.06</c:v>
                </c:pt>
                <c:pt idx="1">
                  <c:v>-0.18</c:v>
                </c:pt>
                <c:pt idx="2">
                  <c:v>2.09</c:v>
                </c:pt>
                <c:pt idx="3">
                  <c:v>-2.2000000000000002</c:v>
                </c:pt>
                <c:pt idx="4">
                  <c:v>5</c:v>
                </c:pt>
              </c:numCache>
            </c:numRef>
          </c:val>
          <c:smooth val="0"/>
        </c:ser>
        <c:dLbls>
          <c:showLegendKey val="0"/>
          <c:showVal val="0"/>
          <c:showCatName val="0"/>
          <c:showSerName val="0"/>
          <c:showPercent val="0"/>
          <c:showBubbleSize val="0"/>
        </c:dLbls>
        <c:marker val="1"/>
        <c:smooth val="0"/>
        <c:axId val="100547584"/>
        <c:axId val="100549760"/>
      </c:lineChart>
      <c:catAx>
        <c:axId val="10054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549760"/>
        <c:crosses val="autoZero"/>
        <c:auto val="1"/>
        <c:lblAlgn val="ctr"/>
        <c:lblOffset val="100"/>
        <c:tickLblSkip val="1"/>
        <c:tickMarkSkip val="1"/>
        <c:noMultiLvlLbl val="0"/>
      </c:catAx>
      <c:valAx>
        <c:axId val="100549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54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0.21</c:v>
                </c:pt>
                <c:pt idx="2">
                  <c:v>#N/A</c:v>
                </c:pt>
                <c:pt idx="3">
                  <c:v>0.25</c:v>
                </c:pt>
                <c:pt idx="4">
                  <c:v>#N/A</c:v>
                </c:pt>
                <c:pt idx="5">
                  <c:v>0.22</c:v>
                </c:pt>
                <c:pt idx="6">
                  <c:v>#N/A</c:v>
                </c:pt>
                <c:pt idx="7">
                  <c:v>0.15</c:v>
                </c:pt>
                <c:pt idx="8">
                  <c:v>#N/A</c:v>
                </c:pt>
                <c:pt idx="9">
                  <c:v>0</c:v>
                </c:pt>
              </c:numCache>
            </c:numRef>
          </c:val>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1.36</c:v>
                </c:pt>
                <c:pt idx="2">
                  <c:v>#N/A</c:v>
                </c:pt>
                <c:pt idx="3">
                  <c:v>0.52</c:v>
                </c:pt>
                <c:pt idx="4">
                  <c:v>0.39</c:v>
                </c:pt>
                <c:pt idx="5">
                  <c:v>#N/A</c:v>
                </c:pt>
                <c:pt idx="6">
                  <c:v>#N/A</c:v>
                </c:pt>
                <c:pt idx="7">
                  <c:v>0.1</c:v>
                </c:pt>
                <c:pt idx="8">
                  <c:v>#N/A</c:v>
                </c:pt>
                <c:pt idx="9">
                  <c:v>0.2</c:v>
                </c:pt>
              </c:numCache>
            </c:numRef>
          </c:val>
        </c:ser>
        <c:ser>
          <c:idx val="6"/>
          <c:order val="6"/>
          <c:tx>
            <c:strRef>
              <c:f>データシート!$A$33</c:f>
              <c:strCache>
                <c:ptCount val="1"/>
                <c:pt idx="0">
                  <c:v>国民健康保険会計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0.01</c:v>
                </c:pt>
                <c:pt idx="2">
                  <c:v>#N/A</c:v>
                </c:pt>
                <c:pt idx="3">
                  <c:v>1.17</c:v>
                </c:pt>
                <c:pt idx="4">
                  <c:v>#N/A</c:v>
                </c:pt>
                <c:pt idx="5">
                  <c:v>1.03</c:v>
                </c:pt>
                <c:pt idx="6">
                  <c:v>#N/A</c:v>
                </c:pt>
                <c:pt idx="7">
                  <c:v>0.77</c:v>
                </c:pt>
                <c:pt idx="8">
                  <c:v>#N/A</c:v>
                </c:pt>
                <c:pt idx="9">
                  <c:v>0.53</c:v>
                </c:pt>
              </c:numCache>
            </c:numRef>
          </c:val>
        </c:ser>
        <c:ser>
          <c:idx val="7"/>
          <c:order val="7"/>
          <c:tx>
            <c:strRef>
              <c:f>データシート!$A$34</c:f>
              <c:strCache>
                <c:ptCount val="1"/>
                <c:pt idx="0">
                  <c:v>介護保険会計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0.06</c:v>
                </c:pt>
                <c:pt idx="2">
                  <c:v>#N/A</c:v>
                </c:pt>
                <c:pt idx="3">
                  <c:v>0</c:v>
                </c:pt>
                <c:pt idx="4">
                  <c:v>#N/A</c:v>
                </c:pt>
                <c:pt idx="5">
                  <c:v>0</c:v>
                </c:pt>
                <c:pt idx="6">
                  <c:v>#N/A</c:v>
                </c:pt>
                <c:pt idx="7">
                  <c:v>0</c:v>
                </c:pt>
                <c:pt idx="8">
                  <c:v>#N/A</c:v>
                </c:pt>
                <c:pt idx="9">
                  <c:v>0.74</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13.11</c:v>
                </c:pt>
                <c:pt idx="1">
                  <c:v>#N/A</c:v>
                </c:pt>
                <c:pt idx="2">
                  <c:v>10.34</c:v>
                </c:pt>
                <c:pt idx="3">
                  <c:v>#N/A</c:v>
                </c:pt>
                <c:pt idx="4">
                  <c:v>8.09</c:v>
                </c:pt>
                <c:pt idx="5">
                  <c:v>#N/A</c:v>
                </c:pt>
                <c:pt idx="6">
                  <c:v>2.8</c:v>
                </c:pt>
                <c:pt idx="7">
                  <c:v>#N/A</c:v>
                </c:pt>
                <c:pt idx="8">
                  <c:v>#N/A</c:v>
                </c:pt>
                <c:pt idx="9">
                  <c:v>1.46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1.59</c:v>
                </c:pt>
                <c:pt idx="2">
                  <c:v>#N/A</c:v>
                </c:pt>
                <c:pt idx="3">
                  <c:v>0.62</c:v>
                </c:pt>
                <c:pt idx="4">
                  <c:v>#N/A</c:v>
                </c:pt>
                <c:pt idx="5">
                  <c:v>2.36</c:v>
                </c:pt>
                <c:pt idx="6">
                  <c:v>#N/A</c:v>
                </c:pt>
                <c:pt idx="7">
                  <c:v>2.29</c:v>
                </c:pt>
                <c:pt idx="8">
                  <c:v>#N/A</c:v>
                </c:pt>
                <c:pt idx="9">
                  <c:v>6.11</c:v>
                </c:pt>
              </c:numCache>
            </c:numRef>
          </c:val>
        </c:ser>
        <c:dLbls>
          <c:showLegendKey val="0"/>
          <c:showVal val="0"/>
          <c:showCatName val="0"/>
          <c:showSerName val="0"/>
          <c:showPercent val="0"/>
          <c:showBubbleSize val="0"/>
        </c:dLbls>
        <c:gapWidth val="150"/>
        <c:overlap val="100"/>
        <c:axId val="122430592"/>
        <c:axId val="122432128"/>
      </c:barChart>
      <c:catAx>
        <c:axId val="12243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432128"/>
        <c:crosses val="autoZero"/>
        <c:auto val="1"/>
        <c:lblAlgn val="ctr"/>
        <c:lblOffset val="100"/>
        <c:tickLblSkip val="1"/>
        <c:tickMarkSkip val="1"/>
        <c:noMultiLvlLbl val="0"/>
      </c:catAx>
      <c:valAx>
        <c:axId val="122432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430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2128</c:v>
                </c:pt>
                <c:pt idx="5">
                  <c:v>2060</c:v>
                </c:pt>
                <c:pt idx="8">
                  <c:v>2155</c:v>
                </c:pt>
                <c:pt idx="11">
                  <c:v>2146</c:v>
                </c:pt>
                <c:pt idx="14">
                  <c:v>2034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1</c:v>
                </c:pt>
                <c:pt idx="9">
                  <c:v>1</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294</c:v>
                </c:pt>
                <c:pt idx="3">
                  <c:v>230</c:v>
                </c:pt>
                <c:pt idx="6">
                  <c:v>229</c:v>
                </c:pt>
                <c:pt idx="9">
                  <c:v>228</c:v>
                </c:pt>
                <c:pt idx="12">
                  <c:v>29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926</c:v>
                </c:pt>
                <c:pt idx="3">
                  <c:v>879</c:v>
                </c:pt>
                <c:pt idx="6">
                  <c:v>829</c:v>
                </c:pt>
                <c:pt idx="9">
                  <c:v>820</c:v>
                </c:pt>
                <c:pt idx="12">
                  <c:v>814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2675</c:v>
                </c:pt>
                <c:pt idx="3">
                  <c:v>2495</c:v>
                </c:pt>
                <c:pt idx="6">
                  <c:v>2512</c:v>
                </c:pt>
                <c:pt idx="9">
                  <c:v>2380</c:v>
                </c:pt>
                <c:pt idx="12">
                  <c:v>2267</c:v>
                </c:pt>
              </c:numCache>
            </c:numRef>
          </c:val>
        </c:ser>
        <c:dLbls>
          <c:showLegendKey val="0"/>
          <c:showVal val="0"/>
          <c:showCatName val="0"/>
          <c:showSerName val="0"/>
          <c:showPercent val="0"/>
          <c:showBubbleSize val="0"/>
        </c:dLbls>
        <c:gapWidth val="100"/>
        <c:overlap val="100"/>
        <c:axId val="119526144"/>
        <c:axId val="119528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1768</c:v>
                </c:pt>
                <c:pt idx="2">
                  <c:v>#N/A</c:v>
                </c:pt>
                <c:pt idx="3">
                  <c:v>#N/A</c:v>
                </c:pt>
                <c:pt idx="4">
                  <c:v>1545</c:v>
                </c:pt>
                <c:pt idx="5">
                  <c:v>#N/A</c:v>
                </c:pt>
                <c:pt idx="6">
                  <c:v>#N/A</c:v>
                </c:pt>
                <c:pt idx="7">
                  <c:v>1416</c:v>
                </c:pt>
                <c:pt idx="8">
                  <c:v>#N/A</c:v>
                </c:pt>
                <c:pt idx="9">
                  <c:v>#N/A</c:v>
                </c:pt>
                <c:pt idx="10">
                  <c:v>1283</c:v>
                </c:pt>
                <c:pt idx="11">
                  <c:v>#N/A</c:v>
                </c:pt>
                <c:pt idx="12">
                  <c:v>#N/A</c:v>
                </c:pt>
                <c:pt idx="13">
                  <c:v>1079</c:v>
                </c:pt>
                <c:pt idx="14">
                  <c:v>#N/A</c:v>
                </c:pt>
              </c:numCache>
            </c:numRef>
          </c:val>
          <c:smooth val="0"/>
        </c:ser>
        <c:dLbls>
          <c:showLegendKey val="0"/>
          <c:showVal val="0"/>
          <c:showCatName val="0"/>
          <c:showSerName val="0"/>
          <c:showPercent val="0"/>
          <c:showBubbleSize val="0"/>
        </c:dLbls>
        <c:marker val="1"/>
        <c:smooth val="0"/>
        <c:axId val="119526144"/>
        <c:axId val="119528064"/>
      </c:lineChart>
      <c:catAx>
        <c:axId val="11952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528064"/>
        <c:crosses val="autoZero"/>
        <c:auto val="1"/>
        <c:lblAlgn val="ctr"/>
        <c:lblOffset val="100"/>
        <c:tickLblSkip val="1"/>
        <c:tickMarkSkip val="1"/>
        <c:noMultiLvlLbl val="0"/>
      </c:catAx>
      <c:valAx>
        <c:axId val="119528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526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18862</c:v>
                </c:pt>
                <c:pt idx="5">
                  <c:v>18309</c:v>
                </c:pt>
                <c:pt idx="8">
                  <c:v>17886</c:v>
                </c:pt>
                <c:pt idx="11">
                  <c:v>17661</c:v>
                </c:pt>
                <c:pt idx="14">
                  <c:v>16892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3604</c:v>
                </c:pt>
                <c:pt idx="5">
                  <c:v>3114</c:v>
                </c:pt>
                <c:pt idx="8">
                  <c:v>2629</c:v>
                </c:pt>
                <c:pt idx="11">
                  <c:v>2430</c:v>
                </c:pt>
                <c:pt idx="14">
                  <c:v>2269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638</c:v>
                </c:pt>
                <c:pt idx="5">
                  <c:v>766</c:v>
                </c:pt>
                <c:pt idx="8">
                  <c:v>784</c:v>
                </c:pt>
                <c:pt idx="11">
                  <c:v>599</c:v>
                </c:pt>
                <c:pt idx="14">
                  <c:v>714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933</c:v>
                </c:pt>
                <c:pt idx="3">
                  <c:v>718</c:v>
                </c:pt>
                <c:pt idx="6">
                  <c:v>458</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854</c:v>
                </c:pt>
                <c:pt idx="3">
                  <c:v>856</c:v>
                </c:pt>
                <c:pt idx="6">
                  <c:v>857</c:v>
                </c:pt>
                <c:pt idx="9">
                  <c:v>735</c:v>
                </c:pt>
                <c:pt idx="12">
                  <c:v>17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4750</c:v>
                </c:pt>
                <c:pt idx="3">
                  <c:v>4686</c:v>
                </c:pt>
                <c:pt idx="6">
                  <c:v>4470</c:v>
                </c:pt>
                <c:pt idx="9">
                  <c:v>4163</c:v>
                </c:pt>
                <c:pt idx="12">
                  <c:v>4003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11881</c:v>
                </c:pt>
                <c:pt idx="3">
                  <c:v>11300</c:v>
                </c:pt>
                <c:pt idx="6">
                  <c:v>11018</c:v>
                </c:pt>
                <c:pt idx="9">
                  <c:v>10487</c:v>
                </c:pt>
                <c:pt idx="12">
                  <c:v>10036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1200</c:v>
                </c:pt>
                <c:pt idx="3">
                  <c:v>973</c:v>
                </c:pt>
                <c:pt idx="6">
                  <c:v>780</c:v>
                </c:pt>
                <c:pt idx="9">
                  <c:v>560</c:v>
                </c:pt>
                <c:pt idx="12">
                  <c:v>96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20799</c:v>
                </c:pt>
                <c:pt idx="3">
                  <c:v>19558</c:v>
                </c:pt>
                <c:pt idx="6">
                  <c:v>18315</c:v>
                </c:pt>
                <c:pt idx="9">
                  <c:v>17836</c:v>
                </c:pt>
                <c:pt idx="12">
                  <c:v>18578</c:v>
                </c:pt>
              </c:numCache>
            </c:numRef>
          </c:val>
        </c:ser>
        <c:dLbls>
          <c:showLegendKey val="0"/>
          <c:showVal val="0"/>
          <c:showCatName val="0"/>
          <c:showSerName val="0"/>
          <c:showPercent val="0"/>
          <c:showBubbleSize val="0"/>
        </c:dLbls>
        <c:gapWidth val="100"/>
        <c:overlap val="100"/>
        <c:axId val="122417920"/>
        <c:axId val="122419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17313</c:v>
                </c:pt>
                <c:pt idx="2">
                  <c:v>#N/A</c:v>
                </c:pt>
                <c:pt idx="3">
                  <c:v>#N/A</c:v>
                </c:pt>
                <c:pt idx="4">
                  <c:v>15900</c:v>
                </c:pt>
                <c:pt idx="5">
                  <c:v>#N/A</c:v>
                </c:pt>
                <c:pt idx="6">
                  <c:v>#N/A</c:v>
                </c:pt>
                <c:pt idx="7">
                  <c:v>14598</c:v>
                </c:pt>
                <c:pt idx="8">
                  <c:v>#N/A</c:v>
                </c:pt>
                <c:pt idx="9">
                  <c:v>#N/A</c:v>
                </c:pt>
                <c:pt idx="10">
                  <c:v>13090</c:v>
                </c:pt>
                <c:pt idx="11">
                  <c:v>#N/A</c:v>
                </c:pt>
                <c:pt idx="12">
                  <c:v>#N/A</c:v>
                </c:pt>
                <c:pt idx="13">
                  <c:v>12856</c:v>
                </c:pt>
                <c:pt idx="14">
                  <c:v>#N/A</c:v>
                </c:pt>
              </c:numCache>
            </c:numRef>
          </c:val>
          <c:smooth val="0"/>
        </c:ser>
        <c:dLbls>
          <c:showLegendKey val="0"/>
          <c:showVal val="0"/>
          <c:showCatName val="0"/>
          <c:showSerName val="0"/>
          <c:showPercent val="0"/>
          <c:showBubbleSize val="0"/>
        </c:dLbls>
        <c:marker val="1"/>
        <c:smooth val="0"/>
        <c:axId val="122417920"/>
        <c:axId val="122419840"/>
      </c:lineChart>
      <c:catAx>
        <c:axId val="12241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419840"/>
        <c:crosses val="autoZero"/>
        <c:auto val="1"/>
        <c:lblAlgn val="ctr"/>
        <c:lblOffset val="100"/>
        <c:tickLblSkip val="1"/>
        <c:tickMarkSkip val="1"/>
        <c:noMultiLvlLbl val="0"/>
      </c:catAx>
      <c:valAx>
        <c:axId val="122419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41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2930304"/>
        <c:axId val="122932224"/>
      </c:scatterChart>
      <c:valAx>
        <c:axId val="1229303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932224"/>
        <c:crosses val="autoZero"/>
        <c:crossBetween val="midCat"/>
      </c:valAx>
      <c:valAx>
        <c:axId val="1229322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9303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23</c:v>
                </c:pt>
                <c:pt idx="1">
                  <c:v>22</c:v>
                </c:pt>
                <c:pt idx="2">
                  <c:v>20.9</c:v>
                </c:pt>
                <c:pt idx="3">
                  <c:v>19</c:v>
                </c:pt>
                <c:pt idx="4">
                  <c:v>16.899999999999999</c:v>
                </c:pt>
              </c:numCache>
            </c:numRef>
          </c:xVal>
          <c:yVal>
            <c:numRef>
              <c:f>公会計指標分析・財政指標組合せ分析表!$K$73:$O$73</c:f>
              <c:numCache>
                <c:formatCode>#,##0.0;"▲ "#,##0.0</c:formatCode>
                <c:ptCount val="5"/>
                <c:pt idx="0">
                  <c:v>227.7</c:v>
                </c:pt>
                <c:pt idx="1">
                  <c:v>213.4</c:v>
                </c:pt>
                <c:pt idx="2">
                  <c:v>193.3</c:v>
                </c:pt>
                <c:pt idx="3">
                  <c:v>181.1</c:v>
                </c:pt>
                <c:pt idx="4">
                  <c:v>170.9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2.8827873943937581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3.4583050579689849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19710080"/>
        <c:axId val="119712000"/>
      </c:scatterChart>
      <c:valAx>
        <c:axId val="119710080"/>
        <c:scaling>
          <c:orientation val="minMax"/>
          <c:max val="25"/>
          <c:min val="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712000"/>
        <c:crosses val="autoZero"/>
        <c:crossBetween val="midCat"/>
      </c:valAx>
      <c:valAx>
        <c:axId val="119712000"/>
        <c:scaling>
          <c:orientation val="minMax"/>
          <c:max val="26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7100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北海道美唄市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23,390
23,343
277.69
17,978,358
17,409,027
569,264
9,314,832
18,578,134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170.9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減少や全国平均を上回る高齢化率に加え、長引く景気低迷による減収等により自主財源の割合が低く、類似団体平均を大きく下回っている。このため、市税の徴収率向上対策を中心とした歳入の確保に努めるとともに、歳出の徹底的な見直しにより財政基盤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144992</xdr:rowOff>
    </xdr:from>
    <xdr:to>
      <xdr:col>7</xdr:col>
      <xdr:colOff>152400</xdr:colOff>
      <xdr:row>44</xdr:row>
      <xdr:rowOff>165100</xdr:rowOff>
    </xdr:to>
    <xdr:cxnSp macro="">
      <xdr:nvCxnSpPr>
        <xdr:cNvPr id="68" name="直線コネクタ 67"/>
        <xdr:cNvCxnSpPr/>
      </xdr:nvCxnSpPr>
      <xdr:spPr>
        <a:xfrm flipV="1">
          <a:off x="4114800" y="76887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44</xdr:row>
      <xdr:rowOff>165100</xdr:rowOff>
    </xdr:to>
    <xdr:cxnSp macro="">
      <xdr:nvCxnSpPr>
        <xdr:cNvPr id="71" name="直線コネクタ 70"/>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44</xdr:row>
      <xdr:rowOff>165100</xdr:rowOff>
    </xdr:to>
    <xdr:cxnSp macro="">
      <xdr:nvCxnSpPr>
        <xdr:cNvPr id="74" name="直線コネクタ 73"/>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44</xdr:row>
      <xdr:rowOff>165100</xdr:rowOff>
    </xdr:to>
    <xdr:cxnSp macro="">
      <xdr:nvCxnSpPr>
        <xdr:cNvPr id="77" name="直線コネクタ 76"/>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94192</xdr:rowOff>
    </xdr:from>
    <xdr:to>
      <xdr:col>7</xdr:col>
      <xdr:colOff>203200</xdr:colOff>
      <xdr:row>45</xdr:row>
      <xdr:rowOff>24342</xdr:rowOff>
    </xdr:to>
    <xdr:sp macro="" textlink="">
      <xdr:nvSpPr>
        <xdr:cNvPr id="87" name="円/楕円 86"/>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66269</xdr:rowOff>
    </xdr:from>
    <xdr:ext cx="762000" cy="259045"/>
    <xdr:sp macro="" textlink="">
      <xdr:nvSpPr>
        <xdr:cNvPr id="88" name="財政力該当値テキスト"/>
        <xdr:cNvSpPr txBox="1"/>
      </xdr:nvSpPr>
      <xdr:spPr>
        <a:xfrm>
          <a:off x="5041900" y="761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9" name="円/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90" name="テキスト ボックス 89"/>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1" name="円/楕円 90"/>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2" name="テキスト ボックス 91"/>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3" name="円/楕円 92"/>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4" name="テキスト ボックス 93"/>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5" name="円/楕円 94"/>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6" name="テキスト ボックス 95"/>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他会計に対する繰出金が多額であることや、過去の大型事業の事業実施により公債費が増高したことに加え高齢者率や障害者率が高く扶助費が多額であるため、</a:t>
          </a:r>
          <a:r>
            <a:rPr lang="ja-JP" altLang="ja-JP" sz="1100" b="0" i="0" baseline="0">
              <a:solidFill>
                <a:schemeClr val="dk1"/>
              </a:solidFill>
              <a:effectLst/>
              <a:latin typeface="+mn-lt"/>
              <a:ea typeface="+mn-ea"/>
              <a:cs typeface="+mn-cs"/>
            </a:rPr>
            <a:t>第</a:t>
          </a:r>
          <a:r>
            <a:rPr lang="en-US" altLang="ja-JP" sz="1100" b="0" i="0" baseline="0">
              <a:solidFill>
                <a:schemeClr val="dk1"/>
              </a:solidFill>
              <a:effectLst/>
              <a:latin typeface="+mn-lt"/>
              <a:ea typeface="+mn-ea"/>
              <a:cs typeface="+mn-cs"/>
            </a:rPr>
            <a:t>6 </a:t>
          </a:r>
          <a:r>
            <a:rPr lang="ja-JP" altLang="ja-JP" sz="1100" b="0" i="0" baseline="0">
              <a:solidFill>
                <a:schemeClr val="dk1"/>
              </a:solidFill>
              <a:effectLst/>
              <a:latin typeface="+mn-lt"/>
              <a:ea typeface="+mn-ea"/>
              <a:cs typeface="+mn-cs"/>
            </a:rPr>
            <a:t>期美唄市総合計画後期基本計画</a:t>
          </a:r>
          <a:r>
            <a:rPr lang="ja-JP" altLang="en-US" sz="1100" b="0" i="0" u="none" strike="noStrike" baseline="0" smtClean="0">
              <a:solidFill>
                <a:schemeClr val="dk1"/>
              </a:solidFill>
              <a:latin typeface="+mn-lt"/>
              <a:ea typeface="+mn-ea"/>
              <a:cs typeface="+mn-cs"/>
            </a:rPr>
            <a:t>と整合性を図りながら</a:t>
          </a:r>
          <a:r>
            <a:rPr kumimoji="1" lang="ja-JP" altLang="en-US" sz="1100">
              <a:latin typeface="ＭＳ Ｐゴシック"/>
            </a:rPr>
            <a:t>経常経費の削減を図る。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38946</xdr:rowOff>
    </xdr:from>
    <xdr:to>
      <xdr:col>7</xdr:col>
      <xdr:colOff>152400</xdr:colOff>
      <xdr:row>62</xdr:row>
      <xdr:rowOff>40429</xdr:rowOff>
    </xdr:to>
    <xdr:cxnSp macro="">
      <xdr:nvCxnSpPr>
        <xdr:cNvPr id="131" name="直線コネクタ 130"/>
        <xdr:cNvCxnSpPr/>
      </xdr:nvCxnSpPr>
      <xdr:spPr>
        <a:xfrm flipV="1">
          <a:off x="4114800" y="10497396"/>
          <a:ext cx="838200" cy="17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107315</xdr:rowOff>
    </xdr:from>
    <xdr:to>
      <xdr:col>6</xdr:col>
      <xdr:colOff>0</xdr:colOff>
      <xdr:row>62</xdr:row>
      <xdr:rowOff>40429</xdr:rowOff>
    </xdr:to>
    <xdr:cxnSp macro="">
      <xdr:nvCxnSpPr>
        <xdr:cNvPr id="134" name="直線コネクタ 133"/>
        <xdr:cNvCxnSpPr/>
      </xdr:nvCxnSpPr>
      <xdr:spPr>
        <a:xfrm>
          <a:off x="3225800" y="10565765"/>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107315</xdr:rowOff>
    </xdr:from>
    <xdr:to>
      <xdr:col>4</xdr:col>
      <xdr:colOff>482600</xdr:colOff>
      <xdr:row>62</xdr:row>
      <xdr:rowOff>20320</xdr:rowOff>
    </xdr:to>
    <xdr:cxnSp macro="">
      <xdr:nvCxnSpPr>
        <xdr:cNvPr id="137" name="直線コネクタ 136"/>
        <xdr:cNvCxnSpPr/>
      </xdr:nvCxnSpPr>
      <xdr:spPr>
        <a:xfrm flipV="1">
          <a:off x="2336800" y="1056576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83185</xdr:rowOff>
    </xdr:from>
    <xdr:to>
      <xdr:col>3</xdr:col>
      <xdr:colOff>279400</xdr:colOff>
      <xdr:row>62</xdr:row>
      <xdr:rowOff>20320</xdr:rowOff>
    </xdr:to>
    <xdr:cxnSp macro="">
      <xdr:nvCxnSpPr>
        <xdr:cNvPr id="140" name="直線コネクタ 139"/>
        <xdr:cNvCxnSpPr/>
      </xdr:nvCxnSpPr>
      <xdr:spPr>
        <a:xfrm>
          <a:off x="1447800" y="1054163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159596</xdr:rowOff>
    </xdr:from>
    <xdr:to>
      <xdr:col>7</xdr:col>
      <xdr:colOff>203200</xdr:colOff>
      <xdr:row>61</xdr:row>
      <xdr:rowOff>89746</xdr:rowOff>
    </xdr:to>
    <xdr:sp macro="" textlink="">
      <xdr:nvSpPr>
        <xdr:cNvPr id="150" name="円/楕円 149"/>
        <xdr:cNvSpPr/>
      </xdr:nvSpPr>
      <xdr:spPr>
        <a:xfrm>
          <a:off x="49022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131673</xdr:rowOff>
    </xdr:from>
    <xdr:ext cx="762000" cy="259045"/>
    <xdr:sp macro="" textlink="">
      <xdr:nvSpPr>
        <xdr:cNvPr id="151" name="財政構造の弾力性該当値テキスト"/>
        <xdr:cNvSpPr txBox="1"/>
      </xdr:nvSpPr>
      <xdr:spPr>
        <a:xfrm>
          <a:off x="5041900" y="1041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161079</xdr:rowOff>
    </xdr:from>
    <xdr:to>
      <xdr:col>6</xdr:col>
      <xdr:colOff>50800</xdr:colOff>
      <xdr:row>62</xdr:row>
      <xdr:rowOff>91229</xdr:rowOff>
    </xdr:to>
    <xdr:sp macro="" textlink="">
      <xdr:nvSpPr>
        <xdr:cNvPr id="152" name="円/楕円 151"/>
        <xdr:cNvSpPr/>
      </xdr:nvSpPr>
      <xdr:spPr>
        <a:xfrm>
          <a:off x="4064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76006</xdr:rowOff>
    </xdr:from>
    <xdr:ext cx="736600" cy="259045"/>
    <xdr:sp macro="" textlink="">
      <xdr:nvSpPr>
        <xdr:cNvPr id="153" name="テキスト ボックス 152"/>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56515</xdr:rowOff>
    </xdr:from>
    <xdr:to>
      <xdr:col>4</xdr:col>
      <xdr:colOff>533400</xdr:colOff>
      <xdr:row>61</xdr:row>
      <xdr:rowOff>158115</xdr:rowOff>
    </xdr:to>
    <xdr:sp macro="" textlink="">
      <xdr:nvSpPr>
        <xdr:cNvPr id="154" name="円/楕円 153"/>
        <xdr:cNvSpPr/>
      </xdr:nvSpPr>
      <xdr:spPr>
        <a:xfrm>
          <a:off x="3175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142892</xdr:rowOff>
    </xdr:from>
    <xdr:ext cx="762000" cy="259045"/>
    <xdr:sp macro="" textlink="">
      <xdr:nvSpPr>
        <xdr:cNvPr id="155" name="テキスト ボックス 154"/>
        <xdr:cNvSpPr txBox="1"/>
      </xdr:nvSpPr>
      <xdr:spPr>
        <a:xfrm>
          <a:off x="2844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140970</xdr:rowOff>
    </xdr:from>
    <xdr:to>
      <xdr:col>3</xdr:col>
      <xdr:colOff>330200</xdr:colOff>
      <xdr:row>62</xdr:row>
      <xdr:rowOff>71120</xdr:rowOff>
    </xdr:to>
    <xdr:sp macro="" textlink="">
      <xdr:nvSpPr>
        <xdr:cNvPr id="156" name="円/楕円 155"/>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55897</xdr:rowOff>
    </xdr:from>
    <xdr:ext cx="762000" cy="259045"/>
    <xdr:sp macro="" textlink="">
      <xdr:nvSpPr>
        <xdr:cNvPr id="157" name="テキスト ボックス 156"/>
        <xdr:cNvSpPr txBox="1"/>
      </xdr:nvSpPr>
      <xdr:spPr>
        <a:xfrm>
          <a:off x="1955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32385</xdr:rowOff>
    </xdr:from>
    <xdr:to>
      <xdr:col>2</xdr:col>
      <xdr:colOff>127000</xdr:colOff>
      <xdr:row>61</xdr:row>
      <xdr:rowOff>133985</xdr:rowOff>
    </xdr:to>
    <xdr:sp macro="" textlink="">
      <xdr:nvSpPr>
        <xdr:cNvPr id="158" name="円/楕円 157"/>
        <xdr:cNvSpPr/>
      </xdr:nvSpPr>
      <xdr:spPr>
        <a:xfrm>
          <a:off x="1397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118762</xdr:rowOff>
    </xdr:from>
    <xdr:ext cx="762000" cy="259045"/>
    <xdr:sp macro="" textlink="">
      <xdr:nvSpPr>
        <xdr:cNvPr id="159" name="テキスト ボックス 158"/>
        <xdr:cNvSpPr txBox="1"/>
      </xdr:nvSpPr>
      <xdr:spPr>
        <a:xfrm>
          <a:off x="1066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[208,760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人件費・物件費・維持補修費は人口減の影響を含め、いずれも類似団体平均を上回っているため、各経費とも第</a:t>
          </a:r>
          <a:r>
            <a:rPr lang="en-US" altLang="ja-JP" sz="1100" b="0" i="0" baseline="0">
              <a:solidFill>
                <a:schemeClr val="dk1"/>
              </a:solidFill>
              <a:effectLst/>
              <a:latin typeface="+mn-lt"/>
              <a:ea typeface="+mn-ea"/>
              <a:cs typeface="+mn-cs"/>
            </a:rPr>
            <a:t>6 </a:t>
          </a:r>
          <a:r>
            <a:rPr lang="ja-JP" altLang="ja-JP" sz="1100" b="0" i="0" baseline="0">
              <a:solidFill>
                <a:schemeClr val="dk1"/>
              </a:solidFill>
              <a:effectLst/>
              <a:latin typeface="+mn-lt"/>
              <a:ea typeface="+mn-ea"/>
              <a:cs typeface="+mn-cs"/>
            </a:rPr>
            <a:t>期美唄市総合計画後期基本計画や定員適正化計画（第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次）等に基づき経費の削減を図る。</a:t>
          </a:r>
          <a:endParaRPr lang="ja-JP" altLang="ja-JP" sz="1400">
            <a:effectLst/>
          </a:endParaRPr>
        </a:p>
        <a:p>
          <a:pPr rtl="0"/>
          <a:r>
            <a:rPr lang="ja-JP" altLang="ja-JP" sz="1100" b="0" i="0" baseline="0">
              <a:solidFill>
                <a:schemeClr val="dk1"/>
              </a:solidFill>
              <a:effectLst/>
              <a:latin typeface="+mn-lt"/>
              <a:ea typeface="+mn-ea"/>
              <a:cs typeface="+mn-cs"/>
            </a:rPr>
            <a:t>なお、維持補修費については多額の除排雪経費を要することが類似団体平均を上回る主な要因である。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152671</xdr:rowOff>
    </xdr:from>
    <xdr:to>
      <xdr:col>7</xdr:col>
      <xdr:colOff>152400</xdr:colOff>
      <xdr:row>85</xdr:row>
      <xdr:rowOff>102209</xdr:rowOff>
    </xdr:to>
    <xdr:cxnSp macro="">
      <xdr:nvCxnSpPr>
        <xdr:cNvPr id="194" name="直線コネクタ 193"/>
        <xdr:cNvCxnSpPr/>
      </xdr:nvCxnSpPr>
      <xdr:spPr>
        <a:xfrm>
          <a:off x="4114800" y="14554471"/>
          <a:ext cx="838200" cy="12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103769</xdr:rowOff>
    </xdr:from>
    <xdr:to>
      <xdr:col>6</xdr:col>
      <xdr:colOff>0</xdr:colOff>
      <xdr:row>84</xdr:row>
      <xdr:rowOff>152671</xdr:rowOff>
    </xdr:to>
    <xdr:cxnSp macro="">
      <xdr:nvCxnSpPr>
        <xdr:cNvPr id="197" name="直線コネクタ 196"/>
        <xdr:cNvCxnSpPr/>
      </xdr:nvCxnSpPr>
      <xdr:spPr>
        <a:xfrm>
          <a:off x="3225800" y="14505569"/>
          <a:ext cx="889000" cy="4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89081</xdr:rowOff>
    </xdr:from>
    <xdr:to>
      <xdr:col>4</xdr:col>
      <xdr:colOff>482600</xdr:colOff>
      <xdr:row>84</xdr:row>
      <xdr:rowOff>103769</xdr:rowOff>
    </xdr:to>
    <xdr:cxnSp macro="">
      <xdr:nvCxnSpPr>
        <xdr:cNvPr id="200" name="直線コネクタ 199"/>
        <xdr:cNvCxnSpPr/>
      </xdr:nvCxnSpPr>
      <xdr:spPr>
        <a:xfrm>
          <a:off x="2336800" y="14490881"/>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89081</xdr:rowOff>
    </xdr:from>
    <xdr:to>
      <xdr:col>3</xdr:col>
      <xdr:colOff>279400</xdr:colOff>
      <xdr:row>84</xdr:row>
      <xdr:rowOff>149439</xdr:rowOff>
    </xdr:to>
    <xdr:cxnSp macro="">
      <xdr:nvCxnSpPr>
        <xdr:cNvPr id="203" name="直線コネクタ 202"/>
        <xdr:cNvCxnSpPr/>
      </xdr:nvCxnSpPr>
      <xdr:spPr>
        <a:xfrm flipV="1">
          <a:off x="1447800" y="14490881"/>
          <a:ext cx="889000" cy="6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51409</xdr:rowOff>
    </xdr:from>
    <xdr:to>
      <xdr:col>7</xdr:col>
      <xdr:colOff>203200</xdr:colOff>
      <xdr:row>85</xdr:row>
      <xdr:rowOff>153009</xdr:rowOff>
    </xdr:to>
    <xdr:sp macro="" textlink="">
      <xdr:nvSpPr>
        <xdr:cNvPr id="213" name="円/楕円 212"/>
        <xdr:cNvSpPr/>
      </xdr:nvSpPr>
      <xdr:spPr>
        <a:xfrm>
          <a:off x="4902200" y="1462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23486</xdr:rowOff>
    </xdr:from>
    <xdr:ext cx="762000" cy="259045"/>
    <xdr:sp macro="" textlink="">
      <xdr:nvSpPr>
        <xdr:cNvPr id="214" name="人件費・物件費等の状況該当値テキスト"/>
        <xdr:cNvSpPr txBox="1"/>
      </xdr:nvSpPr>
      <xdr:spPr>
        <a:xfrm>
          <a:off x="5041900" y="1459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208,760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101871</xdr:rowOff>
    </xdr:from>
    <xdr:to>
      <xdr:col>6</xdr:col>
      <xdr:colOff>50800</xdr:colOff>
      <xdr:row>85</xdr:row>
      <xdr:rowOff>32021</xdr:rowOff>
    </xdr:to>
    <xdr:sp macro="" textlink="">
      <xdr:nvSpPr>
        <xdr:cNvPr id="215" name="円/楕円 214"/>
        <xdr:cNvSpPr/>
      </xdr:nvSpPr>
      <xdr:spPr>
        <a:xfrm>
          <a:off x="4064000" y="1450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16798</xdr:rowOff>
    </xdr:from>
    <xdr:ext cx="736600" cy="259045"/>
    <xdr:sp macro="" textlink="">
      <xdr:nvSpPr>
        <xdr:cNvPr id="216" name="テキスト ボックス 215"/>
        <xdr:cNvSpPr txBox="1"/>
      </xdr:nvSpPr>
      <xdr:spPr>
        <a:xfrm>
          <a:off x="3733800" y="14590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193,718</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52969</xdr:rowOff>
    </xdr:from>
    <xdr:to>
      <xdr:col>4</xdr:col>
      <xdr:colOff>533400</xdr:colOff>
      <xdr:row>84</xdr:row>
      <xdr:rowOff>154569</xdr:rowOff>
    </xdr:to>
    <xdr:sp macro="" textlink="">
      <xdr:nvSpPr>
        <xdr:cNvPr id="217" name="円/楕円 216"/>
        <xdr:cNvSpPr/>
      </xdr:nvSpPr>
      <xdr:spPr>
        <a:xfrm>
          <a:off x="3175000" y="1445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139346</xdr:rowOff>
    </xdr:from>
    <xdr:ext cx="762000" cy="259045"/>
    <xdr:sp macro="" textlink="">
      <xdr:nvSpPr>
        <xdr:cNvPr id="218" name="テキスト ボックス 217"/>
        <xdr:cNvSpPr txBox="1"/>
      </xdr:nvSpPr>
      <xdr:spPr>
        <a:xfrm>
          <a:off x="2844800" y="1454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187,638</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38281</xdr:rowOff>
    </xdr:from>
    <xdr:to>
      <xdr:col>3</xdr:col>
      <xdr:colOff>330200</xdr:colOff>
      <xdr:row>84</xdr:row>
      <xdr:rowOff>139881</xdr:rowOff>
    </xdr:to>
    <xdr:sp macro="" textlink="">
      <xdr:nvSpPr>
        <xdr:cNvPr id="219" name="円/楕円 218"/>
        <xdr:cNvSpPr/>
      </xdr:nvSpPr>
      <xdr:spPr>
        <a:xfrm>
          <a:off x="2286000" y="1444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124658</xdr:rowOff>
    </xdr:from>
    <xdr:ext cx="762000" cy="259045"/>
    <xdr:sp macro="" textlink="">
      <xdr:nvSpPr>
        <xdr:cNvPr id="220" name="テキスト ボックス 219"/>
        <xdr:cNvSpPr txBox="1"/>
      </xdr:nvSpPr>
      <xdr:spPr>
        <a:xfrm>
          <a:off x="1955800" y="1452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185,812</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98639</xdr:rowOff>
    </xdr:from>
    <xdr:to>
      <xdr:col>2</xdr:col>
      <xdr:colOff>127000</xdr:colOff>
      <xdr:row>85</xdr:row>
      <xdr:rowOff>28789</xdr:rowOff>
    </xdr:to>
    <xdr:sp macro="" textlink="">
      <xdr:nvSpPr>
        <xdr:cNvPr id="221" name="円/楕円 220"/>
        <xdr:cNvSpPr/>
      </xdr:nvSpPr>
      <xdr:spPr>
        <a:xfrm>
          <a:off x="1397000" y="1450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13566</xdr:rowOff>
    </xdr:from>
    <xdr:ext cx="762000" cy="259045"/>
    <xdr:sp macro="" textlink="">
      <xdr:nvSpPr>
        <xdr:cNvPr id="222" name="テキスト ボックス 221"/>
        <xdr:cNvSpPr txBox="1"/>
      </xdr:nvSpPr>
      <xdr:spPr>
        <a:xfrm>
          <a:off x="1066800" y="14586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193,316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自主財政健全化計画（平成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年度策定）に基づき、平成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年度より一般職給与について平均</a:t>
          </a:r>
          <a:r>
            <a:rPr lang="en-US" altLang="ja-JP" sz="1100" b="0" i="0" baseline="0">
              <a:solidFill>
                <a:schemeClr val="dk1"/>
              </a:solidFill>
              <a:effectLst/>
              <a:latin typeface="+mn-lt"/>
              <a:ea typeface="+mn-ea"/>
              <a:cs typeface="+mn-cs"/>
            </a:rPr>
            <a:t>14.6</a:t>
          </a:r>
          <a:r>
            <a:rPr lang="ja-JP" altLang="ja-JP" sz="1100" b="0" i="0" baseline="0">
              <a:solidFill>
                <a:schemeClr val="dk1"/>
              </a:solidFill>
              <a:effectLst/>
              <a:latin typeface="+mn-lt"/>
              <a:ea typeface="+mn-ea"/>
              <a:cs typeface="+mn-cs"/>
            </a:rPr>
            <a:t>％の削減を実施したことから、給与水準は類似団体平均より低くなっている。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123698</xdr:rowOff>
    </xdr:from>
    <xdr:to>
      <xdr:col>24</xdr:col>
      <xdr:colOff>558800</xdr:colOff>
      <xdr:row>84</xdr:row>
      <xdr:rowOff>58420</xdr:rowOff>
    </xdr:to>
    <xdr:cxnSp macro="">
      <xdr:nvCxnSpPr>
        <xdr:cNvPr id="254" name="直線コネクタ 253"/>
        <xdr:cNvCxnSpPr/>
      </xdr:nvCxnSpPr>
      <xdr:spPr>
        <a:xfrm>
          <a:off x="16179800" y="1435404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118872</xdr:rowOff>
    </xdr:from>
    <xdr:to>
      <xdr:col>23</xdr:col>
      <xdr:colOff>406400</xdr:colOff>
      <xdr:row>83</xdr:row>
      <xdr:rowOff>123698</xdr:rowOff>
    </xdr:to>
    <xdr:cxnSp macro="">
      <xdr:nvCxnSpPr>
        <xdr:cNvPr id="257" name="直線コネクタ 256"/>
        <xdr:cNvCxnSpPr/>
      </xdr:nvCxnSpPr>
      <xdr:spPr>
        <a:xfrm>
          <a:off x="15290800" y="143492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118872</xdr:rowOff>
    </xdr:from>
    <xdr:to>
      <xdr:col>22</xdr:col>
      <xdr:colOff>203200</xdr:colOff>
      <xdr:row>85</xdr:row>
      <xdr:rowOff>118618</xdr:rowOff>
    </xdr:to>
    <xdr:cxnSp macro="">
      <xdr:nvCxnSpPr>
        <xdr:cNvPr id="260" name="直線コネクタ 259"/>
        <xdr:cNvCxnSpPr/>
      </xdr:nvCxnSpPr>
      <xdr:spPr>
        <a:xfrm flipV="1">
          <a:off x="14401800" y="14349222"/>
          <a:ext cx="8890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118618</xdr:rowOff>
    </xdr:from>
    <xdr:to>
      <xdr:col>21</xdr:col>
      <xdr:colOff>0</xdr:colOff>
      <xdr:row>85</xdr:row>
      <xdr:rowOff>133096</xdr:rowOff>
    </xdr:to>
    <xdr:cxnSp macro="">
      <xdr:nvCxnSpPr>
        <xdr:cNvPr id="263" name="直線コネクタ 262"/>
        <xdr:cNvCxnSpPr/>
      </xdr:nvCxnSpPr>
      <xdr:spPr>
        <a:xfrm flipV="1">
          <a:off x="13512800" y="146918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73" name="円/楕円 272"/>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24147</xdr:rowOff>
    </xdr:from>
    <xdr:ext cx="762000" cy="259045"/>
    <xdr:sp macro="" textlink="">
      <xdr:nvSpPr>
        <xdr:cNvPr id="274" name="給与水準   （国との比較）該当値テキスト"/>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72898</xdr:rowOff>
    </xdr:from>
    <xdr:to>
      <xdr:col>23</xdr:col>
      <xdr:colOff>457200</xdr:colOff>
      <xdr:row>84</xdr:row>
      <xdr:rowOff>3048</xdr:rowOff>
    </xdr:to>
    <xdr:sp macro="" textlink="">
      <xdr:nvSpPr>
        <xdr:cNvPr id="275" name="円/楕円 274"/>
        <xdr:cNvSpPr/>
      </xdr:nvSpPr>
      <xdr:spPr>
        <a:xfrm>
          <a:off x="16129000" y="1430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13225</xdr:rowOff>
    </xdr:from>
    <xdr:ext cx="736600" cy="259045"/>
    <xdr:sp macro="" textlink="">
      <xdr:nvSpPr>
        <xdr:cNvPr id="276" name="テキスト ボックス 275"/>
        <xdr:cNvSpPr txBox="1"/>
      </xdr:nvSpPr>
      <xdr:spPr>
        <a:xfrm>
          <a:off x="15798800" y="1407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68072</xdr:rowOff>
    </xdr:from>
    <xdr:to>
      <xdr:col>22</xdr:col>
      <xdr:colOff>254000</xdr:colOff>
      <xdr:row>83</xdr:row>
      <xdr:rowOff>169672</xdr:rowOff>
    </xdr:to>
    <xdr:sp macro="" textlink="">
      <xdr:nvSpPr>
        <xdr:cNvPr id="277" name="円/楕円 276"/>
        <xdr:cNvSpPr/>
      </xdr:nvSpPr>
      <xdr:spPr>
        <a:xfrm>
          <a:off x="15240000" y="1429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8399</xdr:rowOff>
    </xdr:from>
    <xdr:ext cx="762000" cy="259045"/>
    <xdr:sp macro="" textlink="">
      <xdr:nvSpPr>
        <xdr:cNvPr id="278" name="テキスト ボックス 277"/>
        <xdr:cNvSpPr txBox="1"/>
      </xdr:nvSpPr>
      <xdr:spPr>
        <a:xfrm>
          <a:off x="14909800" y="1406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67818</xdr:rowOff>
    </xdr:from>
    <xdr:to>
      <xdr:col>21</xdr:col>
      <xdr:colOff>50800</xdr:colOff>
      <xdr:row>85</xdr:row>
      <xdr:rowOff>169418</xdr:rowOff>
    </xdr:to>
    <xdr:sp macro="" textlink="">
      <xdr:nvSpPr>
        <xdr:cNvPr id="279" name="円/楕円 278"/>
        <xdr:cNvSpPr/>
      </xdr:nvSpPr>
      <xdr:spPr>
        <a:xfrm>
          <a:off x="143510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8145</xdr:rowOff>
    </xdr:from>
    <xdr:ext cx="762000" cy="259045"/>
    <xdr:sp macro="" textlink="">
      <xdr:nvSpPr>
        <xdr:cNvPr id="280" name="テキスト ボックス 279"/>
        <xdr:cNvSpPr txBox="1"/>
      </xdr:nvSpPr>
      <xdr:spPr>
        <a:xfrm>
          <a:off x="14020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82296</xdr:rowOff>
    </xdr:from>
    <xdr:to>
      <xdr:col>19</xdr:col>
      <xdr:colOff>533400</xdr:colOff>
      <xdr:row>86</xdr:row>
      <xdr:rowOff>12446</xdr:rowOff>
    </xdr:to>
    <xdr:sp macro="" textlink="">
      <xdr:nvSpPr>
        <xdr:cNvPr id="281" name="円/楕円 280"/>
        <xdr:cNvSpPr/>
      </xdr:nvSpPr>
      <xdr:spPr>
        <a:xfrm>
          <a:off x="134620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22623</xdr:rowOff>
    </xdr:from>
    <xdr:ext cx="762000" cy="259045"/>
    <xdr:sp macro="" textlink="">
      <xdr:nvSpPr>
        <xdr:cNvPr id="282" name="テキスト ボックス 281"/>
        <xdr:cNvSpPr txBox="1"/>
      </xdr:nvSpPr>
      <xdr:spPr>
        <a:xfrm>
          <a:off x="13131800" y="1442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年度より定員適正化計画に基づき、退職・採用等の状況を見極め、職員数の抑制を図ってきた。平成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年度からは定員適正化計画（第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次）を策定し、</a:t>
          </a:r>
          <a:r>
            <a:rPr lang="ja-JP" altLang="en-US" sz="1100" b="0" i="0" u="none" strike="noStrike" baseline="0" smtClean="0">
              <a:solidFill>
                <a:schemeClr val="dk1"/>
              </a:solidFill>
              <a:latin typeface="+mn-lt"/>
              <a:ea typeface="+mn-ea"/>
              <a:cs typeface="+mn-cs"/>
            </a:rPr>
            <a:t>第</a:t>
          </a:r>
          <a:r>
            <a:rPr lang="en-US" altLang="ja-JP" sz="1100" b="0" i="0" u="none" strike="noStrike" baseline="0" smtClean="0">
              <a:solidFill>
                <a:schemeClr val="dk1"/>
              </a:solidFill>
              <a:latin typeface="+mn-lt"/>
              <a:ea typeface="+mn-ea"/>
              <a:cs typeface="+mn-cs"/>
            </a:rPr>
            <a:t>6 </a:t>
          </a:r>
          <a:r>
            <a:rPr lang="ja-JP" altLang="en-US" sz="1100" b="0" i="0" u="none" strike="noStrike" baseline="0" smtClean="0">
              <a:solidFill>
                <a:schemeClr val="dk1"/>
              </a:solidFill>
              <a:latin typeface="+mn-lt"/>
              <a:ea typeface="+mn-ea"/>
              <a:cs typeface="+mn-cs"/>
            </a:rPr>
            <a:t>期美唄市総合計画後期基本計画を踏まえ</a:t>
          </a:r>
          <a:r>
            <a:rPr lang="ja-JP" altLang="ja-JP" sz="1100" b="0" i="0" baseline="0">
              <a:solidFill>
                <a:schemeClr val="dk1"/>
              </a:solidFill>
              <a:effectLst/>
              <a:latin typeface="+mn-lt"/>
              <a:ea typeface="+mn-ea"/>
              <a:cs typeface="+mn-cs"/>
            </a:rPr>
            <a:t>、限られた行政資源である人材のより効率的・効果的な活用を図るとともに、定員管理の一層の適正化を推進する。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16963</xdr:rowOff>
    </xdr:from>
    <xdr:to>
      <xdr:col>24</xdr:col>
      <xdr:colOff>558800</xdr:colOff>
      <xdr:row>64</xdr:row>
      <xdr:rowOff>47988</xdr:rowOff>
    </xdr:to>
    <xdr:cxnSp macro="">
      <xdr:nvCxnSpPr>
        <xdr:cNvPr id="319" name="直線コネクタ 318"/>
        <xdr:cNvCxnSpPr/>
      </xdr:nvCxnSpPr>
      <xdr:spPr>
        <a:xfrm>
          <a:off x="16179800" y="1098976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16963</xdr:rowOff>
    </xdr:from>
    <xdr:to>
      <xdr:col>23</xdr:col>
      <xdr:colOff>406400</xdr:colOff>
      <xdr:row>64</xdr:row>
      <xdr:rowOff>16963</xdr:rowOff>
    </xdr:to>
    <xdr:cxnSp macro="">
      <xdr:nvCxnSpPr>
        <xdr:cNvPr id="322" name="直線コネクタ 321"/>
        <xdr:cNvCxnSpPr/>
      </xdr:nvCxnSpPr>
      <xdr:spPr>
        <a:xfrm>
          <a:off x="15290800" y="10989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84999</xdr:rowOff>
    </xdr:from>
    <xdr:to>
      <xdr:col>22</xdr:col>
      <xdr:colOff>203200</xdr:colOff>
      <xdr:row>64</xdr:row>
      <xdr:rowOff>16963</xdr:rowOff>
    </xdr:to>
    <xdr:cxnSp macro="">
      <xdr:nvCxnSpPr>
        <xdr:cNvPr id="325" name="直線コネクタ 324"/>
        <xdr:cNvCxnSpPr/>
      </xdr:nvCxnSpPr>
      <xdr:spPr>
        <a:xfrm>
          <a:off x="14401800" y="1088634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79828</xdr:rowOff>
    </xdr:from>
    <xdr:to>
      <xdr:col>21</xdr:col>
      <xdr:colOff>0</xdr:colOff>
      <xdr:row>63</xdr:row>
      <xdr:rowOff>84999</xdr:rowOff>
    </xdr:to>
    <xdr:cxnSp macro="">
      <xdr:nvCxnSpPr>
        <xdr:cNvPr id="328" name="直線コネクタ 327"/>
        <xdr:cNvCxnSpPr/>
      </xdr:nvCxnSpPr>
      <xdr:spPr>
        <a:xfrm>
          <a:off x="13512800" y="10881178"/>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168638</xdr:rowOff>
    </xdr:from>
    <xdr:to>
      <xdr:col>24</xdr:col>
      <xdr:colOff>609600</xdr:colOff>
      <xdr:row>64</xdr:row>
      <xdr:rowOff>98788</xdr:rowOff>
    </xdr:to>
    <xdr:sp macro="" textlink="">
      <xdr:nvSpPr>
        <xdr:cNvPr id="338" name="円/楕円 337"/>
        <xdr:cNvSpPr/>
      </xdr:nvSpPr>
      <xdr:spPr>
        <a:xfrm>
          <a:off x="16967200" y="1096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140715</xdr:rowOff>
    </xdr:from>
    <xdr:ext cx="762000" cy="259045"/>
    <xdr:sp macro="" textlink="">
      <xdr:nvSpPr>
        <xdr:cNvPr id="339" name="定員管理の状況該当値テキスト"/>
        <xdr:cNvSpPr txBox="1"/>
      </xdr:nvSpPr>
      <xdr:spPr>
        <a:xfrm>
          <a:off x="17106900" y="1094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137613</xdr:rowOff>
    </xdr:from>
    <xdr:to>
      <xdr:col>23</xdr:col>
      <xdr:colOff>457200</xdr:colOff>
      <xdr:row>64</xdr:row>
      <xdr:rowOff>67763</xdr:rowOff>
    </xdr:to>
    <xdr:sp macro="" textlink="">
      <xdr:nvSpPr>
        <xdr:cNvPr id="340" name="円/楕円 339"/>
        <xdr:cNvSpPr/>
      </xdr:nvSpPr>
      <xdr:spPr>
        <a:xfrm>
          <a:off x="16129000" y="1093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52540</xdr:rowOff>
    </xdr:from>
    <xdr:ext cx="736600" cy="259045"/>
    <xdr:sp macro="" textlink="">
      <xdr:nvSpPr>
        <xdr:cNvPr id="341" name="テキスト ボックス 340"/>
        <xdr:cNvSpPr txBox="1"/>
      </xdr:nvSpPr>
      <xdr:spPr>
        <a:xfrm>
          <a:off x="15798800" y="11025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137613</xdr:rowOff>
    </xdr:from>
    <xdr:to>
      <xdr:col>22</xdr:col>
      <xdr:colOff>254000</xdr:colOff>
      <xdr:row>64</xdr:row>
      <xdr:rowOff>67763</xdr:rowOff>
    </xdr:to>
    <xdr:sp macro="" textlink="">
      <xdr:nvSpPr>
        <xdr:cNvPr id="342" name="円/楕円 341"/>
        <xdr:cNvSpPr/>
      </xdr:nvSpPr>
      <xdr:spPr>
        <a:xfrm>
          <a:off x="15240000" y="1093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52540</xdr:rowOff>
    </xdr:from>
    <xdr:ext cx="762000" cy="259045"/>
    <xdr:sp macro="" textlink="">
      <xdr:nvSpPr>
        <xdr:cNvPr id="343" name="テキスト ボックス 342"/>
        <xdr:cNvSpPr txBox="1"/>
      </xdr:nvSpPr>
      <xdr:spPr>
        <a:xfrm>
          <a:off x="14909800" y="11025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34199</xdr:rowOff>
    </xdr:from>
    <xdr:to>
      <xdr:col>21</xdr:col>
      <xdr:colOff>50800</xdr:colOff>
      <xdr:row>63</xdr:row>
      <xdr:rowOff>135799</xdr:rowOff>
    </xdr:to>
    <xdr:sp macro="" textlink="">
      <xdr:nvSpPr>
        <xdr:cNvPr id="344" name="円/楕円 343"/>
        <xdr:cNvSpPr/>
      </xdr:nvSpPr>
      <xdr:spPr>
        <a:xfrm>
          <a:off x="14351000" y="108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120576</xdr:rowOff>
    </xdr:from>
    <xdr:ext cx="762000" cy="259045"/>
    <xdr:sp macro="" textlink="">
      <xdr:nvSpPr>
        <xdr:cNvPr id="345" name="テキスト ボックス 344"/>
        <xdr:cNvSpPr txBox="1"/>
      </xdr:nvSpPr>
      <xdr:spPr>
        <a:xfrm>
          <a:off x="14020800" y="1092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29028</xdr:rowOff>
    </xdr:from>
    <xdr:to>
      <xdr:col>19</xdr:col>
      <xdr:colOff>533400</xdr:colOff>
      <xdr:row>63</xdr:row>
      <xdr:rowOff>130628</xdr:rowOff>
    </xdr:to>
    <xdr:sp macro="" textlink="">
      <xdr:nvSpPr>
        <xdr:cNvPr id="346" name="円/楕円 345"/>
        <xdr:cNvSpPr/>
      </xdr:nvSpPr>
      <xdr:spPr>
        <a:xfrm>
          <a:off x="13462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115405</xdr:rowOff>
    </xdr:from>
    <xdr:ext cx="762000" cy="259045"/>
    <xdr:sp macro="" textlink="">
      <xdr:nvSpPr>
        <xdr:cNvPr id="347" name="テキスト ボックス 346"/>
        <xdr:cNvSpPr txBox="1"/>
      </xdr:nvSpPr>
      <xdr:spPr>
        <a:xfrm>
          <a:off x="13131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上記将来負担比率の分析同様、多大な公共投資の実施により実質公債費比率が類似団体平均を上回っている。このため、第</a:t>
          </a:r>
          <a:r>
            <a:rPr lang="en-US" altLang="ja-JP" sz="1100" b="0" i="0" baseline="0">
              <a:solidFill>
                <a:schemeClr val="dk1"/>
              </a:solidFill>
              <a:effectLst/>
              <a:latin typeface="+mn-lt"/>
              <a:ea typeface="+mn-ea"/>
              <a:cs typeface="+mn-cs"/>
            </a:rPr>
            <a:t>6 </a:t>
          </a:r>
          <a:r>
            <a:rPr lang="ja-JP" altLang="ja-JP" sz="1100" b="0" i="0" baseline="0">
              <a:solidFill>
                <a:schemeClr val="dk1"/>
              </a:solidFill>
              <a:effectLst/>
              <a:latin typeface="+mn-lt"/>
              <a:ea typeface="+mn-ea"/>
              <a:cs typeface="+mn-cs"/>
            </a:rPr>
            <a:t>期美唄市総合計画後期基本計画と整合性を図りながら建設事業の重点化</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新規発行地方債の抑制に努める。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5397</xdr:rowOff>
    </xdr:from>
    <xdr:to>
      <xdr:col>24</xdr:col>
      <xdr:colOff>558800</xdr:colOff>
      <xdr:row>38</xdr:row>
      <xdr:rowOff>47625</xdr:rowOff>
    </xdr:to>
    <xdr:cxnSp macro="">
      <xdr:nvCxnSpPr>
        <xdr:cNvPr id="381" name="直線コネクタ 380"/>
        <xdr:cNvCxnSpPr/>
      </xdr:nvCxnSpPr>
      <xdr:spPr>
        <a:xfrm flipV="1">
          <a:off x="16179800" y="6520497"/>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47625</xdr:rowOff>
    </xdr:from>
    <xdr:to>
      <xdr:col>23</xdr:col>
      <xdr:colOff>406400</xdr:colOff>
      <xdr:row>38</xdr:row>
      <xdr:rowOff>85831</xdr:rowOff>
    </xdr:to>
    <xdr:cxnSp macro="">
      <xdr:nvCxnSpPr>
        <xdr:cNvPr id="384" name="直線コネクタ 383"/>
        <xdr:cNvCxnSpPr/>
      </xdr:nvCxnSpPr>
      <xdr:spPr>
        <a:xfrm flipV="1">
          <a:off x="15290800" y="6562725"/>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85831</xdr:rowOff>
    </xdr:from>
    <xdr:to>
      <xdr:col>22</xdr:col>
      <xdr:colOff>203200</xdr:colOff>
      <xdr:row>38</xdr:row>
      <xdr:rowOff>107950</xdr:rowOff>
    </xdr:to>
    <xdr:cxnSp macro="">
      <xdr:nvCxnSpPr>
        <xdr:cNvPr id="387" name="直線コネクタ 386"/>
        <xdr:cNvCxnSpPr/>
      </xdr:nvCxnSpPr>
      <xdr:spPr>
        <a:xfrm flipV="1">
          <a:off x="14401800" y="6600931"/>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107950</xdr:rowOff>
    </xdr:from>
    <xdr:to>
      <xdr:col>21</xdr:col>
      <xdr:colOff>0</xdr:colOff>
      <xdr:row>38</xdr:row>
      <xdr:rowOff>128058</xdr:rowOff>
    </xdr:to>
    <xdr:cxnSp macro="">
      <xdr:nvCxnSpPr>
        <xdr:cNvPr id="390" name="直線コネクタ 389"/>
        <xdr:cNvCxnSpPr/>
      </xdr:nvCxnSpPr>
      <xdr:spPr>
        <a:xfrm flipV="1">
          <a:off x="13512800" y="66230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126047</xdr:rowOff>
    </xdr:from>
    <xdr:to>
      <xdr:col>24</xdr:col>
      <xdr:colOff>609600</xdr:colOff>
      <xdr:row>38</xdr:row>
      <xdr:rowOff>56197</xdr:rowOff>
    </xdr:to>
    <xdr:sp macro="" textlink="">
      <xdr:nvSpPr>
        <xdr:cNvPr id="400" name="円/楕円 399"/>
        <xdr:cNvSpPr/>
      </xdr:nvSpPr>
      <xdr:spPr>
        <a:xfrm>
          <a:off x="16967200" y="64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98124</xdr:rowOff>
    </xdr:from>
    <xdr:ext cx="762000" cy="259045"/>
    <xdr:sp macro="" textlink="">
      <xdr:nvSpPr>
        <xdr:cNvPr id="401" name="公債費負担の状況該当値テキスト"/>
        <xdr:cNvSpPr txBox="1"/>
      </xdr:nvSpPr>
      <xdr:spPr>
        <a:xfrm>
          <a:off x="17106900" y="644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168275</xdr:rowOff>
    </xdr:from>
    <xdr:to>
      <xdr:col>23</xdr:col>
      <xdr:colOff>457200</xdr:colOff>
      <xdr:row>38</xdr:row>
      <xdr:rowOff>98425</xdr:rowOff>
    </xdr:to>
    <xdr:sp macro="" textlink="">
      <xdr:nvSpPr>
        <xdr:cNvPr id="402" name="円/楕円 401"/>
        <xdr:cNvSpPr/>
      </xdr:nvSpPr>
      <xdr:spPr>
        <a:xfrm>
          <a:off x="16129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83202</xdr:rowOff>
    </xdr:from>
    <xdr:ext cx="736600" cy="259045"/>
    <xdr:sp macro="" textlink="">
      <xdr:nvSpPr>
        <xdr:cNvPr id="403" name="テキスト ボックス 402"/>
        <xdr:cNvSpPr txBox="1"/>
      </xdr:nvSpPr>
      <xdr:spPr>
        <a:xfrm>
          <a:off x="15798800" y="659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35031</xdr:rowOff>
    </xdr:from>
    <xdr:to>
      <xdr:col>22</xdr:col>
      <xdr:colOff>254000</xdr:colOff>
      <xdr:row>38</xdr:row>
      <xdr:rowOff>136631</xdr:rowOff>
    </xdr:to>
    <xdr:sp macro="" textlink="">
      <xdr:nvSpPr>
        <xdr:cNvPr id="404" name="円/楕円 403"/>
        <xdr:cNvSpPr/>
      </xdr:nvSpPr>
      <xdr:spPr>
        <a:xfrm>
          <a:off x="15240000" y="655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121408</xdr:rowOff>
    </xdr:from>
    <xdr:ext cx="762000" cy="259045"/>
    <xdr:sp macro="" textlink="">
      <xdr:nvSpPr>
        <xdr:cNvPr id="405" name="テキスト ボックス 404"/>
        <xdr:cNvSpPr txBox="1"/>
      </xdr:nvSpPr>
      <xdr:spPr>
        <a:xfrm>
          <a:off x="14909800" y="663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57150</xdr:rowOff>
    </xdr:from>
    <xdr:to>
      <xdr:col>21</xdr:col>
      <xdr:colOff>50800</xdr:colOff>
      <xdr:row>38</xdr:row>
      <xdr:rowOff>158750</xdr:rowOff>
    </xdr:to>
    <xdr:sp macro="" textlink="">
      <xdr:nvSpPr>
        <xdr:cNvPr id="406" name="円/楕円 405"/>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143527</xdr:rowOff>
    </xdr:from>
    <xdr:ext cx="762000" cy="259045"/>
    <xdr:sp macro="" textlink="">
      <xdr:nvSpPr>
        <xdr:cNvPr id="407" name="テキスト ボックス 406"/>
        <xdr:cNvSpPr txBox="1"/>
      </xdr:nvSpPr>
      <xdr:spPr>
        <a:xfrm>
          <a:off x="14020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77258</xdr:rowOff>
    </xdr:from>
    <xdr:to>
      <xdr:col>19</xdr:col>
      <xdr:colOff>533400</xdr:colOff>
      <xdr:row>39</xdr:row>
      <xdr:rowOff>7408</xdr:rowOff>
    </xdr:to>
    <xdr:sp macro="" textlink="">
      <xdr:nvSpPr>
        <xdr:cNvPr id="408" name="円/楕円 407"/>
        <xdr:cNvSpPr/>
      </xdr:nvSpPr>
      <xdr:spPr>
        <a:xfrm>
          <a:off x="13462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163635</xdr:rowOff>
    </xdr:from>
    <xdr:ext cx="762000" cy="259045"/>
    <xdr:sp macro="" textlink="">
      <xdr:nvSpPr>
        <xdr:cNvPr id="409" name="テキスト ボックス 408"/>
        <xdr:cNvSpPr txBox="1"/>
      </xdr:nvSpPr>
      <xdr:spPr>
        <a:xfrm>
          <a:off x="131318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バブル経済崩壊後、国の度重なる景気経済対策に呼応して実施した公共投資の拡大のほか、</a:t>
          </a:r>
          <a:r>
            <a:rPr lang="ja-JP" altLang="en-US" sz="1100" b="0" i="0" baseline="0">
              <a:solidFill>
                <a:schemeClr val="dk1"/>
              </a:solidFill>
              <a:effectLst/>
              <a:latin typeface="+mn-lt"/>
              <a:ea typeface="+mn-ea"/>
              <a:cs typeface="+mn-cs"/>
            </a:rPr>
            <a:t>公営住宅</a:t>
          </a:r>
          <a:r>
            <a:rPr lang="ja-JP" altLang="ja-JP" sz="1100" b="0" i="0" baseline="0">
              <a:solidFill>
                <a:schemeClr val="dk1"/>
              </a:solidFill>
              <a:effectLst/>
              <a:latin typeface="+mn-lt"/>
              <a:ea typeface="+mn-ea"/>
              <a:cs typeface="+mn-cs"/>
            </a:rPr>
            <a:t>や最終処分場の建設、下水道整備に対する繰出金の累増などにより、地方債残高等が類似団体平均を上回っている。</a:t>
          </a:r>
          <a:r>
            <a:rPr lang="ja-JP" altLang="en-US" sz="1100" b="0" i="0" baseline="0">
              <a:solidFill>
                <a:schemeClr val="dk1"/>
              </a:solidFill>
              <a:effectLst/>
              <a:latin typeface="+mn-lt"/>
              <a:ea typeface="+mn-ea"/>
              <a:cs typeface="+mn-cs"/>
            </a:rPr>
            <a:t>また、国営土地改良整備事業の債務負担があることから比率が高い要因となっている。</a:t>
          </a:r>
          <a:r>
            <a:rPr lang="ja-JP" altLang="ja-JP" sz="1100" b="0" i="0" baseline="0">
              <a:solidFill>
                <a:schemeClr val="dk1"/>
              </a:solidFill>
              <a:effectLst/>
              <a:latin typeface="+mn-lt"/>
              <a:ea typeface="+mn-ea"/>
              <a:cs typeface="+mn-cs"/>
            </a:rPr>
            <a:t>このため、第</a:t>
          </a:r>
          <a:r>
            <a:rPr lang="en-US" altLang="ja-JP" sz="1100" b="0" i="0" baseline="0">
              <a:solidFill>
                <a:schemeClr val="dk1"/>
              </a:solidFill>
              <a:effectLst/>
              <a:latin typeface="+mn-lt"/>
              <a:ea typeface="+mn-ea"/>
              <a:cs typeface="+mn-cs"/>
            </a:rPr>
            <a:t>6 </a:t>
          </a:r>
          <a:r>
            <a:rPr lang="ja-JP" altLang="ja-JP" sz="1100" b="0" i="0" baseline="0">
              <a:solidFill>
                <a:schemeClr val="dk1"/>
              </a:solidFill>
              <a:effectLst/>
              <a:latin typeface="+mn-lt"/>
              <a:ea typeface="+mn-ea"/>
              <a:cs typeface="+mn-cs"/>
            </a:rPr>
            <a:t>期美唄市総合計画後期基本計画</a:t>
          </a:r>
          <a:r>
            <a:rPr lang="ja-JP" altLang="en-US" sz="1100" b="0" i="0" u="none" strike="noStrike" baseline="0" smtClean="0">
              <a:solidFill>
                <a:schemeClr val="dk1"/>
              </a:solidFill>
              <a:latin typeface="+mn-lt"/>
              <a:ea typeface="+mn-ea"/>
              <a:cs typeface="+mn-cs"/>
            </a:rPr>
            <a:t>と整合性を図りながら</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健全な財政運営に</a:t>
          </a:r>
          <a:r>
            <a:rPr lang="ja-JP" altLang="ja-JP" sz="1100" b="0" i="0" baseline="0">
              <a:solidFill>
                <a:schemeClr val="dk1"/>
              </a:solidFill>
              <a:effectLst/>
              <a:latin typeface="+mn-lt"/>
              <a:ea typeface="+mn-ea"/>
              <a:cs typeface="+mn-cs"/>
            </a:rPr>
            <a:t>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120282</xdr:rowOff>
    </xdr:from>
    <xdr:to>
      <xdr:col>24</xdr:col>
      <xdr:colOff>558800</xdr:colOff>
      <xdr:row>16</xdr:row>
      <xdr:rowOff>144894</xdr:rowOff>
    </xdr:to>
    <xdr:cxnSp macro="">
      <xdr:nvCxnSpPr>
        <xdr:cNvPr id="441" name="直線コネクタ 440"/>
        <xdr:cNvCxnSpPr/>
      </xdr:nvCxnSpPr>
      <xdr:spPr>
        <a:xfrm flipV="1">
          <a:off x="16179800" y="2863482"/>
          <a:ext cx="8382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144894</xdr:rowOff>
    </xdr:from>
    <xdr:to>
      <xdr:col>23</xdr:col>
      <xdr:colOff>406400</xdr:colOff>
      <xdr:row>17</xdr:row>
      <xdr:rowOff>2883</xdr:rowOff>
    </xdr:to>
    <xdr:cxnSp macro="">
      <xdr:nvCxnSpPr>
        <xdr:cNvPr id="444" name="直線コネクタ 443"/>
        <xdr:cNvCxnSpPr/>
      </xdr:nvCxnSpPr>
      <xdr:spPr>
        <a:xfrm flipV="1">
          <a:off x="15290800" y="2888094"/>
          <a:ext cx="8890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2883</xdr:rowOff>
    </xdr:from>
    <xdr:to>
      <xdr:col>22</xdr:col>
      <xdr:colOff>203200</xdr:colOff>
      <xdr:row>17</xdr:row>
      <xdr:rowOff>51384</xdr:rowOff>
    </xdr:to>
    <xdr:cxnSp macro="">
      <xdr:nvCxnSpPr>
        <xdr:cNvPr id="447" name="直線コネクタ 446"/>
        <xdr:cNvCxnSpPr/>
      </xdr:nvCxnSpPr>
      <xdr:spPr>
        <a:xfrm flipV="1">
          <a:off x="14401800" y="2917533"/>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51384</xdr:rowOff>
    </xdr:from>
    <xdr:to>
      <xdr:col>21</xdr:col>
      <xdr:colOff>0</xdr:colOff>
      <xdr:row>17</xdr:row>
      <xdr:rowOff>85890</xdr:rowOff>
    </xdr:to>
    <xdr:cxnSp macro="">
      <xdr:nvCxnSpPr>
        <xdr:cNvPr id="450" name="直線コネクタ 449"/>
        <xdr:cNvCxnSpPr/>
      </xdr:nvCxnSpPr>
      <xdr:spPr>
        <a:xfrm flipV="1">
          <a:off x="13512800" y="2966034"/>
          <a:ext cx="889000" cy="3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69482</xdr:rowOff>
    </xdr:from>
    <xdr:to>
      <xdr:col>24</xdr:col>
      <xdr:colOff>609600</xdr:colOff>
      <xdr:row>16</xdr:row>
      <xdr:rowOff>171082</xdr:rowOff>
    </xdr:to>
    <xdr:sp macro="" textlink="">
      <xdr:nvSpPr>
        <xdr:cNvPr id="460" name="円/楕円 459"/>
        <xdr:cNvSpPr/>
      </xdr:nvSpPr>
      <xdr:spPr>
        <a:xfrm>
          <a:off x="16967200" y="281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41559</xdr:rowOff>
    </xdr:from>
    <xdr:ext cx="762000" cy="259045"/>
    <xdr:sp macro="" textlink="">
      <xdr:nvSpPr>
        <xdr:cNvPr id="461" name="将来負担の状況該当値テキスト"/>
        <xdr:cNvSpPr txBox="1"/>
      </xdr:nvSpPr>
      <xdr:spPr>
        <a:xfrm>
          <a:off x="17106900" y="278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94094</xdr:rowOff>
    </xdr:from>
    <xdr:to>
      <xdr:col>23</xdr:col>
      <xdr:colOff>457200</xdr:colOff>
      <xdr:row>17</xdr:row>
      <xdr:rowOff>24244</xdr:rowOff>
    </xdr:to>
    <xdr:sp macro="" textlink="">
      <xdr:nvSpPr>
        <xdr:cNvPr id="462" name="円/楕円 461"/>
        <xdr:cNvSpPr/>
      </xdr:nvSpPr>
      <xdr:spPr>
        <a:xfrm>
          <a:off x="16129000" y="28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9021</xdr:rowOff>
    </xdr:from>
    <xdr:ext cx="736600" cy="259045"/>
    <xdr:sp macro="" textlink="">
      <xdr:nvSpPr>
        <xdr:cNvPr id="463" name="テキスト ボックス 462"/>
        <xdr:cNvSpPr txBox="1"/>
      </xdr:nvSpPr>
      <xdr:spPr>
        <a:xfrm>
          <a:off x="15798800" y="2923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123533</xdr:rowOff>
    </xdr:from>
    <xdr:to>
      <xdr:col>22</xdr:col>
      <xdr:colOff>254000</xdr:colOff>
      <xdr:row>17</xdr:row>
      <xdr:rowOff>53683</xdr:rowOff>
    </xdr:to>
    <xdr:sp macro="" textlink="">
      <xdr:nvSpPr>
        <xdr:cNvPr id="464" name="円/楕円 463"/>
        <xdr:cNvSpPr/>
      </xdr:nvSpPr>
      <xdr:spPr>
        <a:xfrm>
          <a:off x="15240000" y="286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38460</xdr:rowOff>
    </xdr:from>
    <xdr:ext cx="762000" cy="259045"/>
    <xdr:sp macro="" textlink="">
      <xdr:nvSpPr>
        <xdr:cNvPr id="465" name="テキスト ボックス 464"/>
        <xdr:cNvSpPr txBox="1"/>
      </xdr:nvSpPr>
      <xdr:spPr>
        <a:xfrm>
          <a:off x="14909800" y="295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584</xdr:rowOff>
    </xdr:from>
    <xdr:to>
      <xdr:col>21</xdr:col>
      <xdr:colOff>50800</xdr:colOff>
      <xdr:row>17</xdr:row>
      <xdr:rowOff>102184</xdr:rowOff>
    </xdr:to>
    <xdr:sp macro="" textlink="">
      <xdr:nvSpPr>
        <xdr:cNvPr id="466" name="円/楕円 465"/>
        <xdr:cNvSpPr/>
      </xdr:nvSpPr>
      <xdr:spPr>
        <a:xfrm>
          <a:off x="14351000" y="291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86961</xdr:rowOff>
    </xdr:from>
    <xdr:ext cx="762000" cy="259045"/>
    <xdr:sp macro="" textlink="">
      <xdr:nvSpPr>
        <xdr:cNvPr id="467" name="テキスト ボックス 466"/>
        <xdr:cNvSpPr txBox="1"/>
      </xdr:nvSpPr>
      <xdr:spPr>
        <a:xfrm>
          <a:off x="14020800" y="300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35090</xdr:rowOff>
    </xdr:from>
    <xdr:to>
      <xdr:col>19</xdr:col>
      <xdr:colOff>533400</xdr:colOff>
      <xdr:row>17</xdr:row>
      <xdr:rowOff>136690</xdr:rowOff>
    </xdr:to>
    <xdr:sp macro="" textlink="">
      <xdr:nvSpPr>
        <xdr:cNvPr id="468" name="円/楕円 467"/>
        <xdr:cNvSpPr/>
      </xdr:nvSpPr>
      <xdr:spPr>
        <a:xfrm>
          <a:off x="13462000" y="29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121467</xdr:rowOff>
    </xdr:from>
    <xdr:ext cx="762000" cy="259045"/>
    <xdr:sp macro="" textlink="">
      <xdr:nvSpPr>
        <xdr:cNvPr id="469" name="テキスト ボックス 468"/>
        <xdr:cNvSpPr txBox="1"/>
      </xdr:nvSpPr>
      <xdr:spPr>
        <a:xfrm>
          <a:off x="13131800" y="30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北海道美唄市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23,390
23,343
277.69
17,978,358
17,409,027
569,264
9,314,832
18,578,134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170.9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第</a:t>
          </a:r>
          <a:r>
            <a:rPr lang="en-US" altLang="ja-JP" sz="1100" b="0" i="0" u="none" strike="noStrike" baseline="0" smtClean="0">
              <a:solidFill>
                <a:schemeClr val="dk1"/>
              </a:solidFill>
              <a:latin typeface="+mn-lt"/>
              <a:ea typeface="+mn-ea"/>
              <a:cs typeface="+mn-cs"/>
            </a:rPr>
            <a:t>6 </a:t>
          </a:r>
          <a:r>
            <a:rPr lang="ja-JP" altLang="en-US" sz="1100" b="0" i="0" u="none" strike="noStrike" baseline="0" smtClean="0">
              <a:solidFill>
                <a:schemeClr val="dk1"/>
              </a:solidFill>
              <a:latin typeface="+mn-lt"/>
              <a:ea typeface="+mn-ea"/>
              <a:cs typeface="+mn-cs"/>
            </a:rPr>
            <a:t>期美唄市総合計画後期基本計画との整合性を図りながら職員の効率的な配置を行い、</a:t>
          </a:r>
          <a:r>
            <a:rPr lang="ja-JP" altLang="ja-JP" sz="1100" b="0" i="0" baseline="0">
              <a:solidFill>
                <a:schemeClr val="dk1"/>
              </a:solidFill>
              <a:effectLst/>
              <a:latin typeface="+mn-lt"/>
              <a:ea typeface="+mn-ea"/>
              <a:cs typeface="+mn-cs"/>
            </a:rPr>
            <a:t>定員適正化計画</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次）</a:t>
          </a:r>
          <a:r>
            <a:rPr lang="ja-JP" altLang="ja-JP" sz="1100" b="0" i="0" baseline="0">
              <a:solidFill>
                <a:schemeClr val="dk1"/>
              </a:solidFill>
              <a:effectLst/>
              <a:latin typeface="+mn-lt"/>
              <a:ea typeface="+mn-ea"/>
              <a:cs typeface="+mn-cs"/>
            </a:rPr>
            <a:t>等に基づき、職員数削減の推進を含めた人件費全体の抑制に努める。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37</xdr:row>
      <xdr:rowOff>1270</xdr:rowOff>
    </xdr:to>
    <xdr:cxnSp macro="">
      <xdr:nvCxnSpPr>
        <xdr:cNvPr id="66" name="直線コネクタ 65"/>
        <xdr:cNvCxnSpPr/>
      </xdr:nvCxnSpPr>
      <xdr:spPr>
        <a:xfrm flipV="1">
          <a:off x="3987800" y="62306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37</xdr:row>
      <xdr:rowOff>1270</xdr:rowOff>
    </xdr:to>
    <xdr:cxnSp macro="">
      <xdr:nvCxnSpPr>
        <xdr:cNvPr id="69" name="直線コネクタ 68"/>
        <xdr:cNvCxnSpPr/>
      </xdr:nvCxnSpPr>
      <xdr:spPr>
        <a:xfrm>
          <a:off x="3098800" y="6276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36</xdr:row>
      <xdr:rowOff>111760</xdr:rowOff>
    </xdr:to>
    <xdr:cxnSp macro="">
      <xdr:nvCxnSpPr>
        <xdr:cNvPr id="72" name="直線コネクタ 71"/>
        <xdr:cNvCxnSpPr/>
      </xdr:nvCxnSpPr>
      <xdr:spPr>
        <a:xfrm flipV="1">
          <a:off x="2209800" y="627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111760</xdr:rowOff>
    </xdr:from>
    <xdr:to>
      <xdr:col>3</xdr:col>
      <xdr:colOff>142875</xdr:colOff>
      <xdr:row>36</xdr:row>
      <xdr:rowOff>127000</xdr:rowOff>
    </xdr:to>
    <xdr:cxnSp macro="">
      <xdr:nvCxnSpPr>
        <xdr:cNvPr id="75" name="直線コネクタ 74"/>
        <xdr:cNvCxnSpPr/>
      </xdr:nvCxnSpPr>
      <xdr:spPr>
        <a:xfrm flipV="1">
          <a:off x="1320800" y="628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5" name="円/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121920</xdr:rowOff>
    </xdr:from>
    <xdr:to>
      <xdr:col>5</xdr:col>
      <xdr:colOff>600075</xdr:colOff>
      <xdr:row>37</xdr:row>
      <xdr:rowOff>52070</xdr:rowOff>
    </xdr:to>
    <xdr:sp macro="" textlink="">
      <xdr:nvSpPr>
        <xdr:cNvPr id="87" name="円/楕円 86"/>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88" name="テキスト ボックス 87"/>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89" name="円/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60960</xdr:rowOff>
    </xdr:from>
    <xdr:to>
      <xdr:col>3</xdr:col>
      <xdr:colOff>193675</xdr:colOff>
      <xdr:row>36</xdr:row>
      <xdr:rowOff>162560</xdr:rowOff>
    </xdr:to>
    <xdr:sp macro="" textlink="">
      <xdr:nvSpPr>
        <xdr:cNvPr id="91" name="円/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92" name="テキスト ボックス 91"/>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93" name="円/楕円 92"/>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94" name="テキスト ボックス 93"/>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公共施設の老朽化等による修繕費の増額や燃料単価の高騰による光熱水費の増額により上昇傾向にある</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今後とも第</a:t>
          </a:r>
          <a:r>
            <a:rPr lang="en-US" altLang="ja-JP" sz="1100" b="0" i="0" baseline="0">
              <a:solidFill>
                <a:schemeClr val="dk1"/>
              </a:solidFill>
              <a:effectLst/>
              <a:latin typeface="+mn-lt"/>
              <a:ea typeface="+mn-ea"/>
              <a:cs typeface="+mn-cs"/>
            </a:rPr>
            <a:t>6 </a:t>
          </a:r>
          <a:r>
            <a:rPr lang="ja-JP" altLang="ja-JP" sz="1100" b="0" i="0" baseline="0">
              <a:solidFill>
                <a:schemeClr val="dk1"/>
              </a:solidFill>
              <a:effectLst/>
              <a:latin typeface="+mn-lt"/>
              <a:ea typeface="+mn-ea"/>
              <a:cs typeface="+mn-cs"/>
            </a:rPr>
            <a:t>期美唄市総合計画後期基本計画</a:t>
          </a:r>
          <a:r>
            <a:rPr lang="ja-JP" altLang="en-US" sz="1100" b="0" i="0" baseline="0">
              <a:solidFill>
                <a:schemeClr val="dk1"/>
              </a:solidFill>
              <a:effectLst/>
              <a:latin typeface="+mn-lt"/>
              <a:ea typeface="+mn-ea"/>
              <a:cs typeface="+mn-cs"/>
            </a:rPr>
            <a:t>等に基づき</a:t>
          </a:r>
          <a:r>
            <a:rPr lang="ja-JP" altLang="ja-JP" sz="1100" b="0" i="0" baseline="0">
              <a:solidFill>
                <a:schemeClr val="dk1"/>
              </a:solidFill>
              <a:effectLst/>
              <a:latin typeface="+mn-lt"/>
              <a:ea typeface="+mn-ea"/>
              <a:cs typeface="+mn-cs"/>
            </a:rPr>
            <a:t>事業の見直しや効率化を図り経費の節減に努める。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56243</xdr:rowOff>
    </xdr:from>
    <xdr:to>
      <xdr:col>24</xdr:col>
      <xdr:colOff>31750</xdr:colOff>
      <xdr:row>16</xdr:row>
      <xdr:rowOff>78014</xdr:rowOff>
    </xdr:to>
    <xdr:cxnSp macro="">
      <xdr:nvCxnSpPr>
        <xdr:cNvPr id="129" name="直線コネクタ 128"/>
        <xdr:cNvCxnSpPr/>
      </xdr:nvCxnSpPr>
      <xdr:spPr>
        <a:xfrm flipV="1">
          <a:off x="15671800" y="27994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162379</xdr:rowOff>
    </xdr:from>
    <xdr:to>
      <xdr:col>22</xdr:col>
      <xdr:colOff>565150</xdr:colOff>
      <xdr:row>16</xdr:row>
      <xdr:rowOff>78014</xdr:rowOff>
    </xdr:to>
    <xdr:cxnSp macro="">
      <xdr:nvCxnSpPr>
        <xdr:cNvPr id="132" name="直線コネクタ 131"/>
        <xdr:cNvCxnSpPr/>
      </xdr:nvCxnSpPr>
      <xdr:spPr>
        <a:xfrm>
          <a:off x="14782800" y="27341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162379</xdr:rowOff>
    </xdr:from>
    <xdr:to>
      <xdr:col>21</xdr:col>
      <xdr:colOff>361950</xdr:colOff>
      <xdr:row>15</xdr:row>
      <xdr:rowOff>162379</xdr:rowOff>
    </xdr:to>
    <xdr:cxnSp macro="">
      <xdr:nvCxnSpPr>
        <xdr:cNvPr id="135" name="直線コネクタ 134"/>
        <xdr:cNvCxnSpPr/>
      </xdr:nvCxnSpPr>
      <xdr:spPr>
        <a:xfrm>
          <a:off x="13893800" y="2734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118836</xdr:rowOff>
    </xdr:from>
    <xdr:to>
      <xdr:col>20</xdr:col>
      <xdr:colOff>158750</xdr:colOff>
      <xdr:row>15</xdr:row>
      <xdr:rowOff>162379</xdr:rowOff>
    </xdr:to>
    <xdr:cxnSp macro="">
      <xdr:nvCxnSpPr>
        <xdr:cNvPr id="138" name="直線コネクタ 137"/>
        <xdr:cNvCxnSpPr/>
      </xdr:nvCxnSpPr>
      <xdr:spPr>
        <a:xfrm>
          <a:off x="13004800" y="2690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5443</xdr:rowOff>
    </xdr:from>
    <xdr:to>
      <xdr:col>24</xdr:col>
      <xdr:colOff>82550</xdr:colOff>
      <xdr:row>16</xdr:row>
      <xdr:rowOff>107043</xdr:rowOff>
    </xdr:to>
    <xdr:sp macro="" textlink="">
      <xdr:nvSpPr>
        <xdr:cNvPr id="148" name="円/楕円 147"/>
        <xdr:cNvSpPr/>
      </xdr:nvSpPr>
      <xdr:spPr>
        <a:xfrm>
          <a:off x="164592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21970</xdr:rowOff>
    </xdr:from>
    <xdr:ext cx="762000" cy="259045"/>
    <xdr:sp macro="" textlink="">
      <xdr:nvSpPr>
        <xdr:cNvPr id="149" name="物件費該当値テキスト"/>
        <xdr:cNvSpPr txBox="1"/>
      </xdr:nvSpPr>
      <xdr:spPr>
        <a:xfrm>
          <a:off x="165989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27214</xdr:rowOff>
    </xdr:from>
    <xdr:to>
      <xdr:col>22</xdr:col>
      <xdr:colOff>615950</xdr:colOff>
      <xdr:row>16</xdr:row>
      <xdr:rowOff>128814</xdr:rowOff>
    </xdr:to>
    <xdr:sp macro="" textlink="">
      <xdr:nvSpPr>
        <xdr:cNvPr id="150" name="円/楕円 149"/>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138991</xdr:rowOff>
    </xdr:from>
    <xdr:ext cx="736600" cy="259045"/>
    <xdr:sp macro="" textlink="">
      <xdr:nvSpPr>
        <xdr:cNvPr id="151" name="テキスト ボックス 150"/>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111579</xdr:rowOff>
    </xdr:from>
    <xdr:to>
      <xdr:col>21</xdr:col>
      <xdr:colOff>412750</xdr:colOff>
      <xdr:row>16</xdr:row>
      <xdr:rowOff>41729</xdr:rowOff>
    </xdr:to>
    <xdr:sp macro="" textlink="">
      <xdr:nvSpPr>
        <xdr:cNvPr id="152" name="円/楕円 151"/>
        <xdr:cNvSpPr/>
      </xdr:nvSpPr>
      <xdr:spPr>
        <a:xfrm>
          <a:off x="14732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51906</xdr:rowOff>
    </xdr:from>
    <xdr:ext cx="762000" cy="259045"/>
    <xdr:sp macro="" textlink="">
      <xdr:nvSpPr>
        <xdr:cNvPr id="153" name="テキスト ボックス 152"/>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111579</xdr:rowOff>
    </xdr:from>
    <xdr:to>
      <xdr:col>20</xdr:col>
      <xdr:colOff>209550</xdr:colOff>
      <xdr:row>16</xdr:row>
      <xdr:rowOff>41729</xdr:rowOff>
    </xdr:to>
    <xdr:sp macro="" textlink="">
      <xdr:nvSpPr>
        <xdr:cNvPr id="154" name="円/楕円 153"/>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51906</xdr:rowOff>
    </xdr:from>
    <xdr:ext cx="762000" cy="259045"/>
    <xdr:sp macro="" textlink="">
      <xdr:nvSpPr>
        <xdr:cNvPr id="155" name="テキスト ボックス 154"/>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68036</xdr:rowOff>
    </xdr:from>
    <xdr:to>
      <xdr:col>19</xdr:col>
      <xdr:colOff>6350</xdr:colOff>
      <xdr:row>15</xdr:row>
      <xdr:rowOff>169636</xdr:rowOff>
    </xdr:to>
    <xdr:sp macro="" textlink="">
      <xdr:nvSpPr>
        <xdr:cNvPr id="156" name="円/楕円 155"/>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8363</xdr:rowOff>
    </xdr:from>
    <xdr:ext cx="762000" cy="259045"/>
    <xdr:sp macro="" textlink="">
      <xdr:nvSpPr>
        <xdr:cNvPr id="157" name="テキスト ボックス 156"/>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扶助費に係る経常収支比率は類似団体平均と比較すると高く推移している。高齢者率や障害者率が高く、生活保護費や施設措置費が多いことが主な要因である。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57150</xdr:rowOff>
    </xdr:to>
    <xdr:cxnSp macro="">
      <xdr:nvCxnSpPr>
        <xdr:cNvPr id="190" name="直線コネクタ 189"/>
        <xdr:cNvCxnSpPr/>
      </xdr:nvCxnSpPr>
      <xdr:spPr>
        <a:xfrm flipV="1">
          <a:off x="3987800" y="97282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57</xdr:row>
      <xdr:rowOff>57150</xdr:rowOff>
    </xdr:to>
    <xdr:cxnSp macro="">
      <xdr:nvCxnSpPr>
        <xdr:cNvPr id="193" name="直線コネクタ 192"/>
        <xdr:cNvCxnSpPr/>
      </xdr:nvCxnSpPr>
      <xdr:spPr>
        <a:xfrm>
          <a:off x="3098800" y="9690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56</xdr:row>
      <xdr:rowOff>101600</xdr:rowOff>
    </xdr:to>
    <xdr:cxnSp macro="">
      <xdr:nvCxnSpPr>
        <xdr:cNvPr id="196" name="直線コネクタ 195"/>
        <xdr:cNvCxnSpPr/>
      </xdr:nvCxnSpPr>
      <xdr:spPr>
        <a:xfrm flipV="1">
          <a:off x="2209800" y="9690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76200</xdr:rowOff>
    </xdr:from>
    <xdr:to>
      <xdr:col>3</xdr:col>
      <xdr:colOff>142875</xdr:colOff>
      <xdr:row>56</xdr:row>
      <xdr:rowOff>101600</xdr:rowOff>
    </xdr:to>
    <xdr:cxnSp macro="">
      <xdr:nvCxnSpPr>
        <xdr:cNvPr id="199" name="直線コネクタ 198"/>
        <xdr:cNvCxnSpPr/>
      </xdr:nvCxnSpPr>
      <xdr:spPr>
        <a:xfrm>
          <a:off x="1320800" y="967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9" name="円/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92727</xdr:rowOff>
    </xdr:from>
    <xdr:ext cx="762000" cy="259045"/>
    <xdr:sp macro="" textlink="">
      <xdr:nvSpPr>
        <xdr:cNvPr id="210"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6350</xdr:rowOff>
    </xdr:from>
    <xdr:to>
      <xdr:col>5</xdr:col>
      <xdr:colOff>600075</xdr:colOff>
      <xdr:row>57</xdr:row>
      <xdr:rowOff>107950</xdr:rowOff>
    </xdr:to>
    <xdr:sp macro="" textlink="">
      <xdr:nvSpPr>
        <xdr:cNvPr id="211" name="円/楕円 210"/>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92727</xdr:rowOff>
    </xdr:from>
    <xdr:ext cx="736600" cy="259045"/>
    <xdr:sp macro="" textlink="">
      <xdr:nvSpPr>
        <xdr:cNvPr id="212" name="テキスト ボックス 211"/>
        <xdr:cNvSpPr txBox="1"/>
      </xdr:nvSpPr>
      <xdr:spPr>
        <a:xfrm>
          <a:off x="3606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13" name="円/楕円 212"/>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14" name="テキスト ボックス 213"/>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50800</xdr:rowOff>
    </xdr:from>
    <xdr:to>
      <xdr:col>3</xdr:col>
      <xdr:colOff>193675</xdr:colOff>
      <xdr:row>56</xdr:row>
      <xdr:rowOff>152400</xdr:rowOff>
    </xdr:to>
    <xdr:sp macro="" textlink="">
      <xdr:nvSpPr>
        <xdr:cNvPr id="215" name="円/楕円 214"/>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16" name="テキスト ボックス 215"/>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25400</xdr:rowOff>
    </xdr:from>
    <xdr:to>
      <xdr:col>1</xdr:col>
      <xdr:colOff>676275</xdr:colOff>
      <xdr:row>56</xdr:row>
      <xdr:rowOff>127000</xdr:rowOff>
    </xdr:to>
    <xdr:sp macro="" textlink="">
      <xdr:nvSpPr>
        <xdr:cNvPr id="217" name="円/楕円 216"/>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111777</xdr:rowOff>
    </xdr:from>
    <xdr:ext cx="762000" cy="259045"/>
    <xdr:sp macro="" textlink="">
      <xdr:nvSpPr>
        <xdr:cNvPr id="218" name="テキスト ボックス 217"/>
        <xdr:cNvSpPr txBox="1"/>
      </xdr:nvSpPr>
      <xdr:spPr>
        <a:xfrm>
          <a:off x="939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その他に係る経常収支比率が類似団体平均を上回っているのは、下水道事業及び国民健康保険事業に対する繰出金が多額であることが主な要因である。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66040</xdr:rowOff>
    </xdr:from>
    <xdr:to>
      <xdr:col>24</xdr:col>
      <xdr:colOff>31750</xdr:colOff>
      <xdr:row>60</xdr:row>
      <xdr:rowOff>157480</xdr:rowOff>
    </xdr:to>
    <xdr:cxnSp macro="">
      <xdr:nvCxnSpPr>
        <xdr:cNvPr id="251" name="直線コネクタ 250"/>
        <xdr:cNvCxnSpPr/>
      </xdr:nvCxnSpPr>
      <xdr:spPr>
        <a:xfrm flipV="1">
          <a:off x="15671800" y="103530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142240</xdr:rowOff>
    </xdr:from>
    <xdr:to>
      <xdr:col>22</xdr:col>
      <xdr:colOff>565150</xdr:colOff>
      <xdr:row>60</xdr:row>
      <xdr:rowOff>157480</xdr:rowOff>
    </xdr:to>
    <xdr:cxnSp macro="">
      <xdr:nvCxnSpPr>
        <xdr:cNvPr id="254" name="直線コネクタ 253"/>
        <xdr:cNvCxnSpPr/>
      </xdr:nvCxnSpPr>
      <xdr:spPr>
        <a:xfrm>
          <a:off x="14782800" y="10429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142240</xdr:rowOff>
    </xdr:from>
    <xdr:to>
      <xdr:col>21</xdr:col>
      <xdr:colOff>361950</xdr:colOff>
      <xdr:row>61</xdr:row>
      <xdr:rowOff>138430</xdr:rowOff>
    </xdr:to>
    <xdr:cxnSp macro="">
      <xdr:nvCxnSpPr>
        <xdr:cNvPr id="257" name="直線コネクタ 256"/>
        <xdr:cNvCxnSpPr/>
      </xdr:nvCxnSpPr>
      <xdr:spPr>
        <a:xfrm flipV="1">
          <a:off x="13893800" y="104292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50800</xdr:rowOff>
    </xdr:from>
    <xdr:to>
      <xdr:col>20</xdr:col>
      <xdr:colOff>158750</xdr:colOff>
      <xdr:row>61</xdr:row>
      <xdr:rowOff>138430</xdr:rowOff>
    </xdr:to>
    <xdr:cxnSp macro="">
      <xdr:nvCxnSpPr>
        <xdr:cNvPr id="260" name="直線コネクタ 259"/>
        <xdr:cNvCxnSpPr/>
      </xdr:nvCxnSpPr>
      <xdr:spPr>
        <a:xfrm>
          <a:off x="13004800" y="103378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15240</xdr:rowOff>
    </xdr:from>
    <xdr:to>
      <xdr:col>24</xdr:col>
      <xdr:colOff>82550</xdr:colOff>
      <xdr:row>60</xdr:row>
      <xdr:rowOff>116840</xdr:rowOff>
    </xdr:to>
    <xdr:sp macro="" textlink="">
      <xdr:nvSpPr>
        <xdr:cNvPr id="270" name="円/楕円 269"/>
        <xdr:cNvSpPr/>
      </xdr:nvSpPr>
      <xdr:spPr>
        <a:xfrm>
          <a:off x="164592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158767</xdr:rowOff>
    </xdr:from>
    <xdr:ext cx="762000" cy="259045"/>
    <xdr:sp macro="" textlink="">
      <xdr:nvSpPr>
        <xdr:cNvPr id="271" name="その他該当値テキスト"/>
        <xdr:cNvSpPr txBox="1"/>
      </xdr:nvSpPr>
      <xdr:spPr>
        <a:xfrm>
          <a:off x="165989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106680</xdr:rowOff>
    </xdr:from>
    <xdr:to>
      <xdr:col>22</xdr:col>
      <xdr:colOff>615950</xdr:colOff>
      <xdr:row>61</xdr:row>
      <xdr:rowOff>36830</xdr:rowOff>
    </xdr:to>
    <xdr:sp macro="" textlink="">
      <xdr:nvSpPr>
        <xdr:cNvPr id="272" name="円/楕円 271"/>
        <xdr:cNvSpPr/>
      </xdr:nvSpPr>
      <xdr:spPr>
        <a:xfrm>
          <a:off x="15621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21607</xdr:rowOff>
    </xdr:from>
    <xdr:ext cx="736600" cy="259045"/>
    <xdr:sp macro="" textlink="">
      <xdr:nvSpPr>
        <xdr:cNvPr id="273" name="テキスト ボックス 272"/>
        <xdr:cNvSpPr txBox="1"/>
      </xdr:nvSpPr>
      <xdr:spPr>
        <a:xfrm>
          <a:off x="15290800" y="1048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91440</xdr:rowOff>
    </xdr:from>
    <xdr:to>
      <xdr:col>21</xdr:col>
      <xdr:colOff>412750</xdr:colOff>
      <xdr:row>61</xdr:row>
      <xdr:rowOff>21590</xdr:rowOff>
    </xdr:to>
    <xdr:sp macro="" textlink="">
      <xdr:nvSpPr>
        <xdr:cNvPr id="274" name="円/楕円 273"/>
        <xdr:cNvSpPr/>
      </xdr:nvSpPr>
      <xdr:spPr>
        <a:xfrm>
          <a:off x="14732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6367</xdr:rowOff>
    </xdr:from>
    <xdr:ext cx="762000" cy="259045"/>
    <xdr:sp macro="" textlink="">
      <xdr:nvSpPr>
        <xdr:cNvPr id="275" name="テキスト ボックス 274"/>
        <xdr:cNvSpPr txBox="1"/>
      </xdr:nvSpPr>
      <xdr:spPr>
        <a:xfrm>
          <a:off x="14401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20</xdr:col>
      <xdr:colOff>107950</xdr:colOff>
      <xdr:row>61</xdr:row>
      <xdr:rowOff>87630</xdr:rowOff>
    </xdr:from>
    <xdr:to>
      <xdr:col>20</xdr:col>
      <xdr:colOff>209550</xdr:colOff>
      <xdr:row>62</xdr:row>
      <xdr:rowOff>17780</xdr:rowOff>
    </xdr:to>
    <xdr:sp macro="" textlink="">
      <xdr:nvSpPr>
        <xdr:cNvPr id="276" name="円/楕円 275"/>
        <xdr:cNvSpPr/>
      </xdr:nvSpPr>
      <xdr:spPr>
        <a:xfrm>
          <a:off x="13843000" y="105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62</xdr:row>
      <xdr:rowOff>2557</xdr:rowOff>
    </xdr:from>
    <xdr:ext cx="762000" cy="259045"/>
    <xdr:sp macro="" textlink="">
      <xdr:nvSpPr>
        <xdr:cNvPr id="277" name="テキスト ボックス 276"/>
        <xdr:cNvSpPr txBox="1"/>
      </xdr:nvSpPr>
      <xdr:spPr>
        <a:xfrm>
          <a:off x="13512800" y="1063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0</xdr:rowOff>
    </xdr:from>
    <xdr:to>
      <xdr:col>19</xdr:col>
      <xdr:colOff>6350</xdr:colOff>
      <xdr:row>60</xdr:row>
      <xdr:rowOff>101600</xdr:rowOff>
    </xdr:to>
    <xdr:sp macro="" textlink="">
      <xdr:nvSpPr>
        <xdr:cNvPr id="278" name="円/楕円 277"/>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86377</xdr:rowOff>
    </xdr:from>
    <xdr:ext cx="762000" cy="259045"/>
    <xdr:sp macro="" textlink="">
      <xdr:nvSpPr>
        <xdr:cNvPr id="279" name="テキスト ボックス 278"/>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補助費等に係る経常収支比率が類似団体平均を下回っているのは、一部事務組合に対する負担金等が低いことが要因である。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113284</xdr:rowOff>
    </xdr:from>
    <xdr:to>
      <xdr:col>24</xdr:col>
      <xdr:colOff>31750</xdr:colOff>
      <xdr:row>35</xdr:row>
      <xdr:rowOff>5842</xdr:rowOff>
    </xdr:to>
    <xdr:cxnSp macro="">
      <xdr:nvCxnSpPr>
        <xdr:cNvPr id="309" name="直線コネクタ 308"/>
        <xdr:cNvCxnSpPr/>
      </xdr:nvCxnSpPr>
      <xdr:spPr>
        <a:xfrm>
          <a:off x="15671800" y="59425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104140</xdr:rowOff>
    </xdr:from>
    <xdr:to>
      <xdr:col>22</xdr:col>
      <xdr:colOff>565150</xdr:colOff>
      <xdr:row>34</xdr:row>
      <xdr:rowOff>113284</xdr:rowOff>
    </xdr:to>
    <xdr:cxnSp macro="">
      <xdr:nvCxnSpPr>
        <xdr:cNvPr id="312" name="直線コネクタ 311"/>
        <xdr:cNvCxnSpPr/>
      </xdr:nvCxnSpPr>
      <xdr:spPr>
        <a:xfrm>
          <a:off x="14782800" y="59334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90424</xdr:rowOff>
    </xdr:from>
    <xdr:to>
      <xdr:col>21</xdr:col>
      <xdr:colOff>361950</xdr:colOff>
      <xdr:row>34</xdr:row>
      <xdr:rowOff>104140</xdr:rowOff>
    </xdr:to>
    <xdr:cxnSp macro="">
      <xdr:nvCxnSpPr>
        <xdr:cNvPr id="315" name="直線コネクタ 314"/>
        <xdr:cNvCxnSpPr/>
      </xdr:nvCxnSpPr>
      <xdr:spPr>
        <a:xfrm>
          <a:off x="13893800" y="59197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81280</xdr:rowOff>
    </xdr:from>
    <xdr:to>
      <xdr:col>20</xdr:col>
      <xdr:colOff>158750</xdr:colOff>
      <xdr:row>34</xdr:row>
      <xdr:rowOff>90424</xdr:rowOff>
    </xdr:to>
    <xdr:cxnSp macro="">
      <xdr:nvCxnSpPr>
        <xdr:cNvPr id="318" name="直線コネクタ 317"/>
        <xdr:cNvCxnSpPr/>
      </xdr:nvCxnSpPr>
      <xdr:spPr>
        <a:xfrm>
          <a:off x="13004800" y="5910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126492</xdr:rowOff>
    </xdr:from>
    <xdr:to>
      <xdr:col>24</xdr:col>
      <xdr:colOff>82550</xdr:colOff>
      <xdr:row>35</xdr:row>
      <xdr:rowOff>56642</xdr:rowOff>
    </xdr:to>
    <xdr:sp macro="" textlink="">
      <xdr:nvSpPr>
        <xdr:cNvPr id="328" name="円/楕円 327"/>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143019</xdr:rowOff>
    </xdr:from>
    <xdr:ext cx="762000" cy="259045"/>
    <xdr:sp macro="" textlink="">
      <xdr:nvSpPr>
        <xdr:cNvPr id="329" name="補助費等該当値テキスト"/>
        <xdr:cNvSpPr txBox="1"/>
      </xdr:nvSpPr>
      <xdr:spPr>
        <a:xfrm>
          <a:off x="16598900" y="580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62484</xdr:rowOff>
    </xdr:from>
    <xdr:to>
      <xdr:col>22</xdr:col>
      <xdr:colOff>615950</xdr:colOff>
      <xdr:row>34</xdr:row>
      <xdr:rowOff>164084</xdr:rowOff>
    </xdr:to>
    <xdr:sp macro="" textlink="">
      <xdr:nvSpPr>
        <xdr:cNvPr id="330" name="円/楕円 329"/>
        <xdr:cNvSpPr/>
      </xdr:nvSpPr>
      <xdr:spPr>
        <a:xfrm>
          <a:off x="15621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2811</xdr:rowOff>
    </xdr:from>
    <xdr:ext cx="736600" cy="259045"/>
    <xdr:sp macro="" textlink="">
      <xdr:nvSpPr>
        <xdr:cNvPr id="331" name="テキスト ボックス 330"/>
        <xdr:cNvSpPr txBox="1"/>
      </xdr:nvSpPr>
      <xdr:spPr>
        <a:xfrm>
          <a:off x="15290800" y="566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53340</xdr:rowOff>
    </xdr:from>
    <xdr:to>
      <xdr:col>21</xdr:col>
      <xdr:colOff>412750</xdr:colOff>
      <xdr:row>34</xdr:row>
      <xdr:rowOff>154940</xdr:rowOff>
    </xdr:to>
    <xdr:sp macro="" textlink="">
      <xdr:nvSpPr>
        <xdr:cNvPr id="332" name="円/楕円 331"/>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165117</xdr:rowOff>
    </xdr:from>
    <xdr:ext cx="762000" cy="259045"/>
    <xdr:sp macro="" textlink="">
      <xdr:nvSpPr>
        <xdr:cNvPr id="333" name="テキスト ボックス 332"/>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39624</xdr:rowOff>
    </xdr:from>
    <xdr:to>
      <xdr:col>20</xdr:col>
      <xdr:colOff>209550</xdr:colOff>
      <xdr:row>34</xdr:row>
      <xdr:rowOff>141224</xdr:rowOff>
    </xdr:to>
    <xdr:sp macro="" textlink="">
      <xdr:nvSpPr>
        <xdr:cNvPr id="334" name="円/楕円 333"/>
        <xdr:cNvSpPr/>
      </xdr:nvSpPr>
      <xdr:spPr>
        <a:xfrm>
          <a:off x="13843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151401</xdr:rowOff>
    </xdr:from>
    <xdr:ext cx="762000" cy="259045"/>
    <xdr:sp macro="" textlink="">
      <xdr:nvSpPr>
        <xdr:cNvPr id="335" name="テキスト ボックス 334"/>
        <xdr:cNvSpPr txBox="1"/>
      </xdr:nvSpPr>
      <xdr:spPr>
        <a:xfrm>
          <a:off x="13512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30480</xdr:rowOff>
    </xdr:from>
    <xdr:to>
      <xdr:col>19</xdr:col>
      <xdr:colOff>6350</xdr:colOff>
      <xdr:row>34</xdr:row>
      <xdr:rowOff>132080</xdr:rowOff>
    </xdr:to>
    <xdr:sp macro="" textlink="">
      <xdr:nvSpPr>
        <xdr:cNvPr id="336" name="円/楕円 335"/>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142257</xdr:rowOff>
    </xdr:from>
    <xdr:ext cx="762000" cy="259045"/>
    <xdr:sp macro="" textlink="">
      <xdr:nvSpPr>
        <xdr:cNvPr id="337" name="テキスト ボックス 336"/>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に係る経常収支比率は国の景気対策に呼応した公共事業の影響により類似団体平均より高い。更に下水道事業などの元利償還金に係る繰出金や、国営土地改良事業負担金などの公債費に準ずる費用を合計した場合の人口１人当たりでは類似団体平均を大きく上回っているため、第</a:t>
          </a:r>
          <a:r>
            <a:rPr lang="en-US" altLang="ja-JP" sz="1100" b="0" i="0" baseline="0">
              <a:solidFill>
                <a:schemeClr val="dk1"/>
              </a:solidFill>
              <a:effectLst/>
              <a:latin typeface="+mn-lt"/>
              <a:ea typeface="+mn-ea"/>
              <a:cs typeface="+mn-cs"/>
            </a:rPr>
            <a:t>6 </a:t>
          </a:r>
          <a:r>
            <a:rPr lang="ja-JP" altLang="ja-JP" sz="1100" b="0" i="0" baseline="0">
              <a:solidFill>
                <a:schemeClr val="dk1"/>
              </a:solidFill>
              <a:effectLst/>
              <a:latin typeface="+mn-lt"/>
              <a:ea typeface="+mn-ea"/>
              <a:cs typeface="+mn-cs"/>
            </a:rPr>
            <a:t>期美唄市総合計画後期基本計画と整合性を図りながら建設事業の重点化と新規発行地方債の抑制に努める。</a:t>
          </a:r>
          <a:endParaRPr lang="ja-JP" altLang="ja-JP">
            <a:effectLst/>
          </a:endParaRPr>
        </a:p>
        <a:p>
          <a:pPr rtl="0" eaLnBrk="1" fontAlgn="auto" latinLnBrk="0" hangingPunct="1"/>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75565</xdr:rowOff>
    </xdr:from>
    <xdr:to>
      <xdr:col>7</xdr:col>
      <xdr:colOff>15875</xdr:colOff>
      <xdr:row>75</xdr:row>
      <xdr:rowOff>113665</xdr:rowOff>
    </xdr:to>
    <xdr:cxnSp macro="">
      <xdr:nvCxnSpPr>
        <xdr:cNvPr id="369" name="直線コネクタ 368"/>
        <xdr:cNvCxnSpPr/>
      </xdr:nvCxnSpPr>
      <xdr:spPr>
        <a:xfrm flipV="1">
          <a:off x="3987800" y="129343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113665</xdr:rowOff>
    </xdr:from>
    <xdr:to>
      <xdr:col>5</xdr:col>
      <xdr:colOff>549275</xdr:colOff>
      <xdr:row>75</xdr:row>
      <xdr:rowOff>125095</xdr:rowOff>
    </xdr:to>
    <xdr:cxnSp macro="">
      <xdr:nvCxnSpPr>
        <xdr:cNvPr id="372" name="直線コネクタ 371"/>
        <xdr:cNvCxnSpPr/>
      </xdr:nvCxnSpPr>
      <xdr:spPr>
        <a:xfrm flipV="1">
          <a:off x="3098800" y="129724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125095</xdr:rowOff>
    </xdr:from>
    <xdr:to>
      <xdr:col>4</xdr:col>
      <xdr:colOff>346075</xdr:colOff>
      <xdr:row>75</xdr:row>
      <xdr:rowOff>125095</xdr:rowOff>
    </xdr:to>
    <xdr:cxnSp macro="">
      <xdr:nvCxnSpPr>
        <xdr:cNvPr id="375" name="直線コネクタ 374"/>
        <xdr:cNvCxnSpPr/>
      </xdr:nvCxnSpPr>
      <xdr:spPr>
        <a:xfrm>
          <a:off x="2209800" y="12983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125095</xdr:rowOff>
    </xdr:from>
    <xdr:to>
      <xdr:col>3</xdr:col>
      <xdr:colOff>142875</xdr:colOff>
      <xdr:row>75</xdr:row>
      <xdr:rowOff>149861</xdr:rowOff>
    </xdr:to>
    <xdr:cxnSp macro="">
      <xdr:nvCxnSpPr>
        <xdr:cNvPr id="378" name="直線コネクタ 377"/>
        <xdr:cNvCxnSpPr/>
      </xdr:nvCxnSpPr>
      <xdr:spPr>
        <a:xfrm flipV="1">
          <a:off x="1320800" y="1298384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24765</xdr:rowOff>
    </xdr:from>
    <xdr:to>
      <xdr:col>7</xdr:col>
      <xdr:colOff>66675</xdr:colOff>
      <xdr:row>75</xdr:row>
      <xdr:rowOff>126365</xdr:rowOff>
    </xdr:to>
    <xdr:sp macro="" textlink="">
      <xdr:nvSpPr>
        <xdr:cNvPr id="388" name="円/楕円 387"/>
        <xdr:cNvSpPr/>
      </xdr:nvSpPr>
      <xdr:spPr>
        <a:xfrm>
          <a:off x="47752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168292</xdr:rowOff>
    </xdr:from>
    <xdr:ext cx="762000" cy="259045"/>
    <xdr:sp macro="" textlink="">
      <xdr:nvSpPr>
        <xdr:cNvPr id="389" name="公債費該当値テキスト"/>
        <xdr:cNvSpPr txBox="1"/>
      </xdr:nvSpPr>
      <xdr:spPr>
        <a:xfrm>
          <a:off x="4914900" y="128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62865</xdr:rowOff>
    </xdr:from>
    <xdr:to>
      <xdr:col>5</xdr:col>
      <xdr:colOff>600075</xdr:colOff>
      <xdr:row>75</xdr:row>
      <xdr:rowOff>164464</xdr:rowOff>
    </xdr:to>
    <xdr:sp macro="" textlink="">
      <xdr:nvSpPr>
        <xdr:cNvPr id="390" name="円/楕円 389"/>
        <xdr:cNvSpPr/>
      </xdr:nvSpPr>
      <xdr:spPr>
        <a:xfrm>
          <a:off x="3937000" y="12921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149241</xdr:rowOff>
    </xdr:from>
    <xdr:ext cx="736600" cy="259045"/>
    <xdr:sp macro="" textlink="">
      <xdr:nvSpPr>
        <xdr:cNvPr id="391" name="テキスト ボックス 390"/>
        <xdr:cNvSpPr txBox="1"/>
      </xdr:nvSpPr>
      <xdr:spPr>
        <a:xfrm>
          <a:off x="3606800" y="13007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74295</xdr:rowOff>
    </xdr:from>
    <xdr:to>
      <xdr:col>4</xdr:col>
      <xdr:colOff>396875</xdr:colOff>
      <xdr:row>76</xdr:row>
      <xdr:rowOff>4445</xdr:rowOff>
    </xdr:to>
    <xdr:sp macro="" textlink="">
      <xdr:nvSpPr>
        <xdr:cNvPr id="392" name="円/楕円 391"/>
        <xdr:cNvSpPr/>
      </xdr:nvSpPr>
      <xdr:spPr>
        <a:xfrm>
          <a:off x="3048000" y="12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160672</xdr:rowOff>
    </xdr:from>
    <xdr:ext cx="762000" cy="259045"/>
    <xdr:sp macro="" textlink="">
      <xdr:nvSpPr>
        <xdr:cNvPr id="393" name="テキスト ボックス 392"/>
        <xdr:cNvSpPr txBox="1"/>
      </xdr:nvSpPr>
      <xdr:spPr>
        <a:xfrm>
          <a:off x="2717800" y="1301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74295</xdr:rowOff>
    </xdr:from>
    <xdr:to>
      <xdr:col>3</xdr:col>
      <xdr:colOff>193675</xdr:colOff>
      <xdr:row>76</xdr:row>
      <xdr:rowOff>4445</xdr:rowOff>
    </xdr:to>
    <xdr:sp macro="" textlink="">
      <xdr:nvSpPr>
        <xdr:cNvPr id="394" name="円/楕円 393"/>
        <xdr:cNvSpPr/>
      </xdr:nvSpPr>
      <xdr:spPr>
        <a:xfrm>
          <a:off x="2159000" y="12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160672</xdr:rowOff>
    </xdr:from>
    <xdr:ext cx="762000" cy="259045"/>
    <xdr:sp macro="" textlink="">
      <xdr:nvSpPr>
        <xdr:cNvPr id="395" name="テキスト ボックス 394"/>
        <xdr:cNvSpPr txBox="1"/>
      </xdr:nvSpPr>
      <xdr:spPr>
        <a:xfrm>
          <a:off x="1828800" y="1301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99060</xdr:rowOff>
    </xdr:from>
    <xdr:to>
      <xdr:col>1</xdr:col>
      <xdr:colOff>676275</xdr:colOff>
      <xdr:row>76</xdr:row>
      <xdr:rowOff>29211</xdr:rowOff>
    </xdr:to>
    <xdr:sp macro="" textlink="">
      <xdr:nvSpPr>
        <xdr:cNvPr id="396" name="円/楕円 395"/>
        <xdr:cNvSpPr/>
      </xdr:nvSpPr>
      <xdr:spPr>
        <a:xfrm>
          <a:off x="1270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13988</xdr:rowOff>
    </xdr:from>
    <xdr:ext cx="762000" cy="259045"/>
    <xdr:sp macro="" textlink="">
      <xdr:nvSpPr>
        <xdr:cNvPr id="397" name="テキスト ボックス 396"/>
        <xdr:cNvSpPr txBox="1"/>
      </xdr:nvSpPr>
      <xdr:spPr>
        <a:xfrm>
          <a:off x="939800" y="130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今後も第</a:t>
          </a:r>
          <a:r>
            <a:rPr lang="en-US" altLang="ja-JP" sz="1100" b="0" i="0" baseline="0">
              <a:solidFill>
                <a:schemeClr val="dk1"/>
              </a:solidFill>
              <a:effectLst/>
              <a:latin typeface="+mn-lt"/>
              <a:ea typeface="+mn-ea"/>
              <a:cs typeface="+mn-cs"/>
            </a:rPr>
            <a:t>6 </a:t>
          </a:r>
          <a:r>
            <a:rPr lang="ja-JP" altLang="ja-JP" sz="1100" b="0" i="0" baseline="0">
              <a:solidFill>
                <a:schemeClr val="dk1"/>
              </a:solidFill>
              <a:effectLst/>
              <a:latin typeface="+mn-lt"/>
              <a:ea typeface="+mn-ea"/>
              <a:cs typeface="+mn-cs"/>
            </a:rPr>
            <a:t>期美唄市総合計画後期基本計画</a:t>
          </a:r>
          <a:r>
            <a:rPr lang="ja-JP" altLang="en-US" sz="1100" b="0" i="0" baseline="0">
              <a:solidFill>
                <a:schemeClr val="dk1"/>
              </a:solidFill>
              <a:effectLst/>
              <a:latin typeface="+mn-lt"/>
              <a:ea typeface="+mn-ea"/>
              <a:cs typeface="+mn-cs"/>
            </a:rPr>
            <a:t>に基づき</a:t>
          </a:r>
          <a:r>
            <a:rPr lang="ja-JP" altLang="ja-JP" sz="1100" b="0" i="0" baseline="0">
              <a:solidFill>
                <a:schemeClr val="dk1"/>
              </a:solidFill>
              <a:effectLst/>
              <a:latin typeface="+mn-lt"/>
              <a:ea typeface="+mn-ea"/>
              <a:cs typeface="+mn-cs"/>
            </a:rPr>
            <a:t>建設事業の重点化</a:t>
          </a:r>
          <a:r>
            <a:rPr lang="ja-JP" altLang="en-US" sz="1100" b="0" i="0" baseline="0">
              <a:solidFill>
                <a:schemeClr val="dk1"/>
              </a:solidFill>
              <a:effectLst/>
              <a:latin typeface="+mn-lt"/>
              <a:ea typeface="+mn-ea"/>
              <a:cs typeface="+mn-cs"/>
            </a:rPr>
            <a:t>を図り、</a:t>
          </a:r>
          <a:r>
            <a:rPr lang="ja-JP" altLang="ja-JP" sz="1100" b="0" i="0" baseline="0">
              <a:solidFill>
                <a:schemeClr val="dk1"/>
              </a:solidFill>
              <a:effectLst/>
              <a:latin typeface="+mn-lt"/>
              <a:ea typeface="+mn-ea"/>
              <a:cs typeface="+mn-cs"/>
            </a:rPr>
            <a:t>新</a:t>
          </a:r>
          <a:r>
            <a:rPr lang="ja-JP" altLang="en-US" sz="1100" b="0" i="0" baseline="0">
              <a:solidFill>
                <a:schemeClr val="dk1"/>
              </a:solidFill>
              <a:effectLst/>
              <a:latin typeface="+mn-lt"/>
              <a:ea typeface="+mn-ea"/>
              <a:cs typeface="+mn-cs"/>
            </a:rPr>
            <a:t>普通建設事業費の</a:t>
          </a:r>
          <a:r>
            <a:rPr lang="ja-JP" altLang="ja-JP" sz="1100" b="0" i="0" baseline="0">
              <a:solidFill>
                <a:schemeClr val="dk1"/>
              </a:solidFill>
              <a:effectLst/>
              <a:latin typeface="+mn-lt"/>
              <a:ea typeface="+mn-ea"/>
              <a:cs typeface="+mn-cs"/>
            </a:rPr>
            <a:t>抑制に努める。</a:t>
          </a:r>
          <a:endParaRPr lang="ja-JP" altLang="ja-JP">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140715</xdr:rowOff>
    </xdr:from>
    <xdr:to>
      <xdr:col>24</xdr:col>
      <xdr:colOff>31750</xdr:colOff>
      <xdr:row>79</xdr:row>
      <xdr:rowOff>74422</xdr:rowOff>
    </xdr:to>
    <xdr:cxnSp macro="">
      <xdr:nvCxnSpPr>
        <xdr:cNvPr id="428" name="直線コネクタ 427"/>
        <xdr:cNvCxnSpPr/>
      </xdr:nvCxnSpPr>
      <xdr:spPr>
        <a:xfrm flipV="1">
          <a:off x="15671800" y="13513815"/>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99568</xdr:rowOff>
    </xdr:from>
    <xdr:to>
      <xdr:col>22</xdr:col>
      <xdr:colOff>565150</xdr:colOff>
      <xdr:row>79</xdr:row>
      <xdr:rowOff>74422</xdr:rowOff>
    </xdr:to>
    <xdr:cxnSp macro="">
      <xdr:nvCxnSpPr>
        <xdr:cNvPr id="431" name="直線コネクタ 430"/>
        <xdr:cNvCxnSpPr/>
      </xdr:nvCxnSpPr>
      <xdr:spPr>
        <a:xfrm>
          <a:off x="14782800" y="1347266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99568</xdr:rowOff>
    </xdr:from>
    <xdr:to>
      <xdr:col>21</xdr:col>
      <xdr:colOff>361950</xdr:colOff>
      <xdr:row>79</xdr:row>
      <xdr:rowOff>24130</xdr:rowOff>
    </xdr:to>
    <xdr:cxnSp macro="">
      <xdr:nvCxnSpPr>
        <xdr:cNvPr id="434" name="直線コネクタ 433"/>
        <xdr:cNvCxnSpPr/>
      </xdr:nvCxnSpPr>
      <xdr:spPr>
        <a:xfrm flipV="1">
          <a:off x="13893800" y="134726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12700</xdr:rowOff>
    </xdr:from>
    <xdr:to>
      <xdr:col>20</xdr:col>
      <xdr:colOff>158750</xdr:colOff>
      <xdr:row>79</xdr:row>
      <xdr:rowOff>24130</xdr:rowOff>
    </xdr:to>
    <xdr:cxnSp macro="">
      <xdr:nvCxnSpPr>
        <xdr:cNvPr id="437" name="直線コネクタ 436"/>
        <xdr:cNvCxnSpPr/>
      </xdr:nvCxnSpPr>
      <xdr:spPr>
        <a:xfrm>
          <a:off x="13004800" y="133858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89915</xdr:rowOff>
    </xdr:from>
    <xdr:to>
      <xdr:col>24</xdr:col>
      <xdr:colOff>82550</xdr:colOff>
      <xdr:row>79</xdr:row>
      <xdr:rowOff>20065</xdr:rowOff>
    </xdr:to>
    <xdr:sp macro="" textlink="">
      <xdr:nvSpPr>
        <xdr:cNvPr id="447" name="円/楕円 446"/>
        <xdr:cNvSpPr/>
      </xdr:nvSpPr>
      <xdr:spPr>
        <a:xfrm>
          <a:off x="16459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61992</xdr:rowOff>
    </xdr:from>
    <xdr:ext cx="762000" cy="259045"/>
    <xdr:sp macro="" textlink="">
      <xdr:nvSpPr>
        <xdr:cNvPr id="448" name="公債費以外該当値テキスト"/>
        <xdr:cNvSpPr txBox="1"/>
      </xdr:nvSpPr>
      <xdr:spPr>
        <a:xfrm>
          <a:off x="16598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23622</xdr:rowOff>
    </xdr:from>
    <xdr:to>
      <xdr:col>22</xdr:col>
      <xdr:colOff>615950</xdr:colOff>
      <xdr:row>79</xdr:row>
      <xdr:rowOff>125222</xdr:rowOff>
    </xdr:to>
    <xdr:sp macro="" textlink="">
      <xdr:nvSpPr>
        <xdr:cNvPr id="449" name="円/楕円 448"/>
        <xdr:cNvSpPr/>
      </xdr:nvSpPr>
      <xdr:spPr>
        <a:xfrm>
          <a:off x="15621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109999</xdr:rowOff>
    </xdr:from>
    <xdr:ext cx="736600" cy="259045"/>
    <xdr:sp macro="" textlink="">
      <xdr:nvSpPr>
        <xdr:cNvPr id="450" name="テキスト ボックス 449"/>
        <xdr:cNvSpPr txBox="1"/>
      </xdr:nvSpPr>
      <xdr:spPr>
        <a:xfrm>
          <a:off x="15290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48768</xdr:rowOff>
    </xdr:from>
    <xdr:to>
      <xdr:col>21</xdr:col>
      <xdr:colOff>412750</xdr:colOff>
      <xdr:row>78</xdr:row>
      <xdr:rowOff>150368</xdr:rowOff>
    </xdr:to>
    <xdr:sp macro="" textlink="">
      <xdr:nvSpPr>
        <xdr:cNvPr id="451" name="円/楕円 450"/>
        <xdr:cNvSpPr/>
      </xdr:nvSpPr>
      <xdr:spPr>
        <a:xfrm>
          <a:off x="14732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135145</xdr:rowOff>
    </xdr:from>
    <xdr:ext cx="762000" cy="259045"/>
    <xdr:sp macro="" textlink="">
      <xdr:nvSpPr>
        <xdr:cNvPr id="452" name="テキスト ボックス 451"/>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144780</xdr:rowOff>
    </xdr:from>
    <xdr:to>
      <xdr:col>20</xdr:col>
      <xdr:colOff>209550</xdr:colOff>
      <xdr:row>79</xdr:row>
      <xdr:rowOff>74930</xdr:rowOff>
    </xdr:to>
    <xdr:sp macro="" textlink="">
      <xdr:nvSpPr>
        <xdr:cNvPr id="453" name="円/楕円 452"/>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59707</xdr:rowOff>
    </xdr:from>
    <xdr:ext cx="762000" cy="259045"/>
    <xdr:sp macro="" textlink="">
      <xdr:nvSpPr>
        <xdr:cNvPr id="454" name="テキスト ボックス 453"/>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133350</xdr:rowOff>
    </xdr:from>
    <xdr:to>
      <xdr:col>19</xdr:col>
      <xdr:colOff>6350</xdr:colOff>
      <xdr:row>78</xdr:row>
      <xdr:rowOff>63500</xdr:rowOff>
    </xdr:to>
    <xdr:sp macro="" textlink="">
      <xdr:nvSpPr>
        <xdr:cNvPr id="455" name="円/楕円 454"/>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73677</xdr:rowOff>
    </xdr:from>
    <xdr:ext cx="762000" cy="259045"/>
    <xdr:sp macro="" textlink="">
      <xdr:nvSpPr>
        <xdr:cNvPr id="456" name="テキスト ボックス 455"/>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北海道美唄市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143274</xdr:rowOff>
    </xdr:from>
    <xdr:to>
      <xdr:col>4</xdr:col>
      <xdr:colOff>1117600</xdr:colOff>
      <xdr:row>16</xdr:row>
      <xdr:rowOff>9347</xdr:rowOff>
    </xdr:to>
    <xdr:cxnSp macro="">
      <xdr:nvCxnSpPr>
        <xdr:cNvPr id="52" name="直線コネクタ 51"/>
        <xdr:cNvCxnSpPr/>
      </xdr:nvCxnSpPr>
      <xdr:spPr bwMode="auto">
        <a:xfrm flipV="1">
          <a:off x="5003800" y="2762649"/>
          <a:ext cx="647700" cy="37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9347</xdr:rowOff>
    </xdr:from>
    <xdr:to>
      <xdr:col>4</xdr:col>
      <xdr:colOff>469900</xdr:colOff>
      <xdr:row>16</xdr:row>
      <xdr:rowOff>79985</xdr:rowOff>
    </xdr:to>
    <xdr:cxnSp macro="">
      <xdr:nvCxnSpPr>
        <xdr:cNvPr id="55" name="直線コネクタ 54"/>
        <xdr:cNvCxnSpPr/>
      </xdr:nvCxnSpPr>
      <xdr:spPr bwMode="auto">
        <a:xfrm flipV="1">
          <a:off x="4305300" y="2800172"/>
          <a:ext cx="698500" cy="70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79985</xdr:rowOff>
    </xdr:from>
    <xdr:to>
      <xdr:col>3</xdr:col>
      <xdr:colOff>904875</xdr:colOff>
      <xdr:row>16</xdr:row>
      <xdr:rowOff>84361</xdr:rowOff>
    </xdr:to>
    <xdr:cxnSp macro="">
      <xdr:nvCxnSpPr>
        <xdr:cNvPr id="58" name="直線コネクタ 57"/>
        <xdr:cNvCxnSpPr/>
      </xdr:nvCxnSpPr>
      <xdr:spPr bwMode="auto">
        <a:xfrm flipV="1">
          <a:off x="3606800" y="2870810"/>
          <a:ext cx="698500" cy="4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84361</xdr:rowOff>
    </xdr:from>
    <xdr:to>
      <xdr:col>3</xdr:col>
      <xdr:colOff>206375</xdr:colOff>
      <xdr:row>16</xdr:row>
      <xdr:rowOff>88998</xdr:rowOff>
    </xdr:to>
    <xdr:cxnSp macro="">
      <xdr:nvCxnSpPr>
        <xdr:cNvPr id="61" name="直線コネクタ 60"/>
        <xdr:cNvCxnSpPr/>
      </xdr:nvCxnSpPr>
      <xdr:spPr bwMode="auto">
        <a:xfrm flipV="1">
          <a:off x="2908300" y="2875186"/>
          <a:ext cx="698500" cy="4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92474</xdr:rowOff>
    </xdr:from>
    <xdr:to>
      <xdr:col>5</xdr:col>
      <xdr:colOff>34925</xdr:colOff>
      <xdr:row>16</xdr:row>
      <xdr:rowOff>22624</xdr:rowOff>
    </xdr:to>
    <xdr:sp macro="" textlink="">
      <xdr:nvSpPr>
        <xdr:cNvPr id="71" name="円/楕円 70"/>
        <xdr:cNvSpPr/>
      </xdr:nvSpPr>
      <xdr:spPr bwMode="auto">
        <a:xfrm>
          <a:off x="5600700" y="2711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109001</xdr:rowOff>
    </xdr:from>
    <xdr:ext cx="762000" cy="259045"/>
    <xdr:sp macro="" textlink="">
      <xdr:nvSpPr>
        <xdr:cNvPr id="72" name="人口1人当たり決算額の推移該当値テキスト130"/>
        <xdr:cNvSpPr txBox="1"/>
      </xdr:nvSpPr>
      <xdr:spPr>
        <a:xfrm>
          <a:off x="5740400" y="255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111,920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129997</xdr:rowOff>
    </xdr:from>
    <xdr:to>
      <xdr:col>4</xdr:col>
      <xdr:colOff>520700</xdr:colOff>
      <xdr:row>16</xdr:row>
      <xdr:rowOff>60147</xdr:rowOff>
    </xdr:to>
    <xdr:sp macro="" textlink="">
      <xdr:nvSpPr>
        <xdr:cNvPr id="73" name="円/楕円 72"/>
        <xdr:cNvSpPr/>
      </xdr:nvSpPr>
      <xdr:spPr bwMode="auto">
        <a:xfrm>
          <a:off x="4953000" y="2749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70324</xdr:rowOff>
    </xdr:from>
    <xdr:ext cx="736600" cy="259045"/>
    <xdr:sp macro="" textlink="">
      <xdr:nvSpPr>
        <xdr:cNvPr id="74" name="テキスト ボックス 73"/>
        <xdr:cNvSpPr txBox="1"/>
      </xdr:nvSpPr>
      <xdr:spPr>
        <a:xfrm>
          <a:off x="4622800" y="2518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109,622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29185</xdr:rowOff>
    </xdr:from>
    <xdr:to>
      <xdr:col>3</xdr:col>
      <xdr:colOff>955675</xdr:colOff>
      <xdr:row>16</xdr:row>
      <xdr:rowOff>130785</xdr:rowOff>
    </xdr:to>
    <xdr:sp macro="" textlink="">
      <xdr:nvSpPr>
        <xdr:cNvPr id="75" name="円/楕円 74"/>
        <xdr:cNvSpPr/>
      </xdr:nvSpPr>
      <xdr:spPr bwMode="auto">
        <a:xfrm>
          <a:off x="4254500" y="2820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140962</xdr:rowOff>
    </xdr:from>
    <xdr:ext cx="762000" cy="259045"/>
    <xdr:sp macro="" textlink="">
      <xdr:nvSpPr>
        <xdr:cNvPr id="76" name="テキスト ボックス 75"/>
        <xdr:cNvSpPr txBox="1"/>
      </xdr:nvSpPr>
      <xdr:spPr>
        <a:xfrm>
          <a:off x="3924300" y="2588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105,296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33561</xdr:rowOff>
    </xdr:from>
    <xdr:to>
      <xdr:col>3</xdr:col>
      <xdr:colOff>257175</xdr:colOff>
      <xdr:row>16</xdr:row>
      <xdr:rowOff>135161</xdr:rowOff>
    </xdr:to>
    <xdr:sp macro="" textlink="">
      <xdr:nvSpPr>
        <xdr:cNvPr id="77" name="円/楕円 76"/>
        <xdr:cNvSpPr/>
      </xdr:nvSpPr>
      <xdr:spPr bwMode="auto">
        <a:xfrm>
          <a:off x="3556000" y="2824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145338</xdr:rowOff>
    </xdr:from>
    <xdr:ext cx="762000" cy="259045"/>
    <xdr:sp macro="" textlink="">
      <xdr:nvSpPr>
        <xdr:cNvPr id="78" name="テキスト ボックス 77"/>
        <xdr:cNvSpPr txBox="1"/>
      </xdr:nvSpPr>
      <xdr:spPr>
        <a:xfrm>
          <a:off x="3225800" y="259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105,028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38198</xdr:rowOff>
    </xdr:from>
    <xdr:to>
      <xdr:col>2</xdr:col>
      <xdr:colOff>692150</xdr:colOff>
      <xdr:row>16</xdr:row>
      <xdr:rowOff>139798</xdr:rowOff>
    </xdr:to>
    <xdr:sp macro="" textlink="">
      <xdr:nvSpPr>
        <xdr:cNvPr id="79" name="円/楕円 78"/>
        <xdr:cNvSpPr/>
      </xdr:nvSpPr>
      <xdr:spPr bwMode="auto">
        <a:xfrm>
          <a:off x="2857500" y="2829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149975</xdr:rowOff>
    </xdr:from>
    <xdr:ext cx="762000" cy="259045"/>
    <xdr:sp macro="" textlink="">
      <xdr:nvSpPr>
        <xdr:cNvPr id="80" name="テキスト ボックス 79"/>
        <xdr:cNvSpPr txBox="1"/>
      </xdr:nvSpPr>
      <xdr:spPr>
        <a:xfrm>
          <a:off x="2527300" y="259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227916</xdr:rowOff>
    </xdr:from>
    <xdr:to>
      <xdr:col>4</xdr:col>
      <xdr:colOff>1117600</xdr:colOff>
      <xdr:row>37</xdr:row>
      <xdr:rowOff>256159</xdr:rowOff>
    </xdr:to>
    <xdr:cxnSp macro="">
      <xdr:nvCxnSpPr>
        <xdr:cNvPr id="114" name="直線コネクタ 113"/>
        <xdr:cNvCxnSpPr/>
      </xdr:nvCxnSpPr>
      <xdr:spPr bwMode="auto">
        <a:xfrm>
          <a:off x="5003800" y="7352616"/>
          <a:ext cx="647700" cy="28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211754</xdr:rowOff>
    </xdr:from>
    <xdr:to>
      <xdr:col>4</xdr:col>
      <xdr:colOff>469900</xdr:colOff>
      <xdr:row>37</xdr:row>
      <xdr:rowOff>227916</xdr:rowOff>
    </xdr:to>
    <xdr:cxnSp macro="">
      <xdr:nvCxnSpPr>
        <xdr:cNvPr id="117" name="直線コネクタ 116"/>
        <xdr:cNvCxnSpPr/>
      </xdr:nvCxnSpPr>
      <xdr:spPr bwMode="auto">
        <a:xfrm>
          <a:off x="4305300" y="7336454"/>
          <a:ext cx="698500" cy="16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194582</xdr:rowOff>
    </xdr:from>
    <xdr:to>
      <xdr:col>3</xdr:col>
      <xdr:colOff>904875</xdr:colOff>
      <xdr:row>37</xdr:row>
      <xdr:rowOff>211754</xdr:rowOff>
    </xdr:to>
    <xdr:cxnSp macro="">
      <xdr:nvCxnSpPr>
        <xdr:cNvPr id="120" name="直線コネクタ 119"/>
        <xdr:cNvCxnSpPr/>
      </xdr:nvCxnSpPr>
      <xdr:spPr bwMode="auto">
        <a:xfrm>
          <a:off x="3606800" y="7319282"/>
          <a:ext cx="698500" cy="17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165649</xdr:rowOff>
    </xdr:from>
    <xdr:to>
      <xdr:col>3</xdr:col>
      <xdr:colOff>206375</xdr:colOff>
      <xdr:row>37</xdr:row>
      <xdr:rowOff>194582</xdr:rowOff>
    </xdr:to>
    <xdr:cxnSp macro="">
      <xdr:nvCxnSpPr>
        <xdr:cNvPr id="123" name="直線コネクタ 122"/>
        <xdr:cNvCxnSpPr/>
      </xdr:nvCxnSpPr>
      <xdr:spPr bwMode="auto">
        <a:xfrm>
          <a:off x="2908300" y="7290349"/>
          <a:ext cx="698500" cy="28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205359</xdr:rowOff>
    </xdr:from>
    <xdr:to>
      <xdr:col>5</xdr:col>
      <xdr:colOff>34925</xdr:colOff>
      <xdr:row>37</xdr:row>
      <xdr:rowOff>306959</xdr:rowOff>
    </xdr:to>
    <xdr:sp macro="" textlink="">
      <xdr:nvSpPr>
        <xdr:cNvPr id="133" name="円/楕円 132"/>
        <xdr:cNvSpPr/>
      </xdr:nvSpPr>
      <xdr:spPr bwMode="auto">
        <a:xfrm>
          <a:off x="5600700" y="7330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50436</xdr:rowOff>
    </xdr:from>
    <xdr:ext cx="762000" cy="259045"/>
    <xdr:sp macro="" textlink="">
      <xdr:nvSpPr>
        <xdr:cNvPr id="134" name="人口1人当たり決算額の推移該当値テキスト445"/>
        <xdr:cNvSpPr txBox="1"/>
      </xdr:nvSpPr>
      <xdr:spPr>
        <a:xfrm>
          <a:off x="5740400" y="717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46,100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177116</xdr:rowOff>
    </xdr:from>
    <xdr:to>
      <xdr:col>4</xdr:col>
      <xdr:colOff>520700</xdr:colOff>
      <xdr:row>37</xdr:row>
      <xdr:rowOff>278716</xdr:rowOff>
    </xdr:to>
    <xdr:sp macro="" textlink="">
      <xdr:nvSpPr>
        <xdr:cNvPr id="135" name="円/楕円 134"/>
        <xdr:cNvSpPr/>
      </xdr:nvSpPr>
      <xdr:spPr bwMode="auto">
        <a:xfrm>
          <a:off x="4953000" y="7301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117443</xdr:rowOff>
    </xdr:from>
    <xdr:ext cx="736600" cy="259045"/>
    <xdr:sp macro="" textlink="">
      <xdr:nvSpPr>
        <xdr:cNvPr id="136" name="テキスト ボックス 135"/>
        <xdr:cNvSpPr txBox="1"/>
      </xdr:nvSpPr>
      <xdr:spPr>
        <a:xfrm>
          <a:off x="4622800" y="707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53,513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160954</xdr:rowOff>
    </xdr:from>
    <xdr:to>
      <xdr:col>3</xdr:col>
      <xdr:colOff>955675</xdr:colOff>
      <xdr:row>37</xdr:row>
      <xdr:rowOff>262554</xdr:rowOff>
    </xdr:to>
    <xdr:sp macro="" textlink="">
      <xdr:nvSpPr>
        <xdr:cNvPr id="137" name="円/楕円 136"/>
        <xdr:cNvSpPr/>
      </xdr:nvSpPr>
      <xdr:spPr bwMode="auto">
        <a:xfrm>
          <a:off x="4254500" y="7285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101281</xdr:rowOff>
    </xdr:from>
    <xdr:ext cx="762000" cy="259045"/>
    <xdr:sp macro="" textlink="">
      <xdr:nvSpPr>
        <xdr:cNvPr id="138" name="テキスト ボックス 137"/>
        <xdr:cNvSpPr txBox="1"/>
      </xdr:nvSpPr>
      <xdr:spPr>
        <a:xfrm>
          <a:off x="3924300" y="70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57,755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143782</xdr:rowOff>
    </xdr:from>
    <xdr:to>
      <xdr:col>3</xdr:col>
      <xdr:colOff>257175</xdr:colOff>
      <xdr:row>37</xdr:row>
      <xdr:rowOff>245382</xdr:rowOff>
    </xdr:to>
    <xdr:sp macro="" textlink="">
      <xdr:nvSpPr>
        <xdr:cNvPr id="139" name="円/楕円 138"/>
        <xdr:cNvSpPr/>
      </xdr:nvSpPr>
      <xdr:spPr bwMode="auto">
        <a:xfrm>
          <a:off x="3556000" y="7268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84109</xdr:rowOff>
    </xdr:from>
    <xdr:ext cx="762000" cy="259045"/>
    <xdr:sp macro="" textlink="">
      <xdr:nvSpPr>
        <xdr:cNvPr id="140" name="テキスト ボックス 139"/>
        <xdr:cNvSpPr txBox="1"/>
      </xdr:nvSpPr>
      <xdr:spPr>
        <a:xfrm>
          <a:off x="3225800" y="703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62,262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114849</xdr:rowOff>
    </xdr:from>
    <xdr:to>
      <xdr:col>2</xdr:col>
      <xdr:colOff>692150</xdr:colOff>
      <xdr:row>37</xdr:row>
      <xdr:rowOff>216449</xdr:rowOff>
    </xdr:to>
    <xdr:sp macro="" textlink="">
      <xdr:nvSpPr>
        <xdr:cNvPr id="141" name="円/楕円 140"/>
        <xdr:cNvSpPr/>
      </xdr:nvSpPr>
      <xdr:spPr bwMode="auto">
        <a:xfrm>
          <a:off x="2857500" y="7239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55176</xdr:rowOff>
    </xdr:from>
    <xdr:ext cx="762000" cy="259045"/>
    <xdr:sp macro="" textlink="">
      <xdr:nvSpPr>
        <xdr:cNvPr id="142" name="テキスト ボックス 141"/>
        <xdr:cNvSpPr txBox="1"/>
      </xdr:nvSpPr>
      <xdr:spPr>
        <a:xfrm>
          <a:off x="2527300" y="70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23,390
23,343
277.69
17,978,358
17,409,027
569,264
9,314,832
18,578,134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170.9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149930</xdr:rowOff>
    </xdr:from>
    <xdr:to>
      <xdr:col>6</xdr:col>
      <xdr:colOff>511175</xdr:colOff>
      <xdr:row>34</xdr:row>
      <xdr:rowOff>152745</xdr:rowOff>
    </xdr:to>
    <xdr:cxnSp macro="">
      <xdr:nvCxnSpPr>
        <xdr:cNvPr id="65" name="直線コネクタ 64"/>
        <xdr:cNvCxnSpPr/>
      </xdr:nvCxnSpPr>
      <xdr:spPr>
        <a:xfrm>
          <a:off x="3797300" y="5979230"/>
          <a:ext cx="8382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149930</xdr:rowOff>
    </xdr:from>
    <xdr:to>
      <xdr:col>5</xdr:col>
      <xdr:colOff>358775</xdr:colOff>
      <xdr:row>35</xdr:row>
      <xdr:rowOff>6298</xdr:rowOff>
    </xdr:to>
    <xdr:cxnSp macro="">
      <xdr:nvCxnSpPr>
        <xdr:cNvPr id="68" name="直線コネクタ 67"/>
        <xdr:cNvCxnSpPr/>
      </xdr:nvCxnSpPr>
      <xdr:spPr>
        <a:xfrm flipV="1">
          <a:off x="2908300" y="5979230"/>
          <a:ext cx="889000" cy="2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6298</xdr:rowOff>
    </xdr:from>
    <xdr:to>
      <xdr:col>4</xdr:col>
      <xdr:colOff>155575</xdr:colOff>
      <xdr:row>35</xdr:row>
      <xdr:rowOff>32501</xdr:rowOff>
    </xdr:to>
    <xdr:cxnSp macro="">
      <xdr:nvCxnSpPr>
        <xdr:cNvPr id="71" name="直線コネクタ 70"/>
        <xdr:cNvCxnSpPr/>
      </xdr:nvCxnSpPr>
      <xdr:spPr>
        <a:xfrm flipV="1">
          <a:off x="2019300" y="6007048"/>
          <a:ext cx="889000" cy="2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20400</xdr:rowOff>
    </xdr:from>
    <xdr:to>
      <xdr:col>2</xdr:col>
      <xdr:colOff>638175</xdr:colOff>
      <xdr:row>35</xdr:row>
      <xdr:rowOff>32501</xdr:rowOff>
    </xdr:to>
    <xdr:cxnSp macro="">
      <xdr:nvCxnSpPr>
        <xdr:cNvPr id="74" name="直線コネクタ 73"/>
        <xdr:cNvCxnSpPr/>
      </xdr:nvCxnSpPr>
      <xdr:spPr>
        <a:xfrm>
          <a:off x="1130300" y="6021150"/>
          <a:ext cx="889000" cy="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101945</xdr:rowOff>
    </xdr:from>
    <xdr:to>
      <xdr:col>6</xdr:col>
      <xdr:colOff>561975</xdr:colOff>
      <xdr:row>35</xdr:row>
      <xdr:rowOff>32095</xdr:rowOff>
    </xdr:to>
    <xdr:sp macro="" textlink="">
      <xdr:nvSpPr>
        <xdr:cNvPr id="84" name="円/楕円 83"/>
        <xdr:cNvSpPr/>
      </xdr:nvSpPr>
      <xdr:spPr>
        <a:xfrm>
          <a:off x="4584700" y="593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124822</xdr:rowOff>
    </xdr:from>
    <xdr:ext cx="534377" cy="259045"/>
    <xdr:sp macro="" textlink="">
      <xdr:nvSpPr>
        <xdr:cNvPr id="85" name="人件費該当値テキスト"/>
        <xdr:cNvSpPr txBox="1"/>
      </xdr:nvSpPr>
      <xdr:spPr>
        <a:xfrm>
          <a:off x="4686300" y="578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99,087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99130</xdr:rowOff>
    </xdr:from>
    <xdr:to>
      <xdr:col>5</xdr:col>
      <xdr:colOff>409575</xdr:colOff>
      <xdr:row>35</xdr:row>
      <xdr:rowOff>29280</xdr:rowOff>
    </xdr:to>
    <xdr:sp macro="" textlink="">
      <xdr:nvSpPr>
        <xdr:cNvPr id="86" name="円/楕円 85"/>
        <xdr:cNvSpPr/>
      </xdr:nvSpPr>
      <xdr:spPr>
        <a:xfrm>
          <a:off x="3746500" y="592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45807</xdr:rowOff>
    </xdr:from>
    <xdr:ext cx="534377" cy="259045"/>
    <xdr:sp macro="" textlink="">
      <xdr:nvSpPr>
        <xdr:cNvPr id="87" name="テキスト ボックス 86"/>
        <xdr:cNvSpPr txBox="1"/>
      </xdr:nvSpPr>
      <xdr:spPr>
        <a:xfrm>
          <a:off x="3530111" y="570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99,284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126948</xdr:rowOff>
    </xdr:from>
    <xdr:to>
      <xdr:col>4</xdr:col>
      <xdr:colOff>206375</xdr:colOff>
      <xdr:row>35</xdr:row>
      <xdr:rowOff>57098</xdr:rowOff>
    </xdr:to>
    <xdr:sp macro="" textlink="">
      <xdr:nvSpPr>
        <xdr:cNvPr id="88" name="円/楕円 87"/>
        <xdr:cNvSpPr/>
      </xdr:nvSpPr>
      <xdr:spPr>
        <a:xfrm>
          <a:off x="2857500" y="59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73625</xdr:rowOff>
    </xdr:from>
    <xdr:ext cx="534377" cy="259045"/>
    <xdr:sp macro="" textlink="">
      <xdr:nvSpPr>
        <xdr:cNvPr id="89" name="テキスト ボックス 88"/>
        <xdr:cNvSpPr txBox="1"/>
      </xdr:nvSpPr>
      <xdr:spPr>
        <a:xfrm>
          <a:off x="2641111" y="573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97,337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153151</xdr:rowOff>
    </xdr:from>
    <xdr:to>
      <xdr:col>3</xdr:col>
      <xdr:colOff>3175</xdr:colOff>
      <xdr:row>35</xdr:row>
      <xdr:rowOff>83301</xdr:rowOff>
    </xdr:to>
    <xdr:sp macro="" textlink="">
      <xdr:nvSpPr>
        <xdr:cNvPr id="90" name="円/楕円 89"/>
        <xdr:cNvSpPr/>
      </xdr:nvSpPr>
      <xdr:spPr>
        <a:xfrm>
          <a:off x="1968500" y="598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99828</xdr:rowOff>
    </xdr:from>
    <xdr:ext cx="534377" cy="259045"/>
    <xdr:sp macro="" textlink="">
      <xdr:nvSpPr>
        <xdr:cNvPr id="91" name="テキスト ボックス 90"/>
        <xdr:cNvSpPr txBox="1"/>
      </xdr:nvSpPr>
      <xdr:spPr>
        <a:xfrm>
          <a:off x="1752111" y="575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95,503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141050</xdr:rowOff>
    </xdr:from>
    <xdr:to>
      <xdr:col>1</xdr:col>
      <xdr:colOff>485775</xdr:colOff>
      <xdr:row>35</xdr:row>
      <xdr:rowOff>71200</xdr:rowOff>
    </xdr:to>
    <xdr:sp macro="" textlink="">
      <xdr:nvSpPr>
        <xdr:cNvPr id="92" name="円/楕円 91"/>
        <xdr:cNvSpPr/>
      </xdr:nvSpPr>
      <xdr:spPr>
        <a:xfrm>
          <a:off x="1079500" y="59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87727</xdr:rowOff>
    </xdr:from>
    <xdr:ext cx="534377" cy="259045"/>
    <xdr:sp macro="" textlink="">
      <xdr:nvSpPr>
        <xdr:cNvPr id="93" name="テキスト ボックス 92"/>
        <xdr:cNvSpPr txBox="1"/>
      </xdr:nvSpPr>
      <xdr:spPr>
        <a:xfrm>
          <a:off x="863111" y="574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170396</xdr:rowOff>
    </xdr:from>
    <xdr:to>
      <xdr:col>6</xdr:col>
      <xdr:colOff>511175</xdr:colOff>
      <xdr:row>55</xdr:row>
      <xdr:rowOff>91008</xdr:rowOff>
    </xdr:to>
    <xdr:cxnSp macro="">
      <xdr:nvCxnSpPr>
        <xdr:cNvPr id="123" name="直線コネクタ 122"/>
        <xdr:cNvCxnSpPr/>
      </xdr:nvCxnSpPr>
      <xdr:spPr>
        <a:xfrm flipV="1">
          <a:off x="3797300" y="9428696"/>
          <a:ext cx="838200" cy="9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91008</xdr:rowOff>
    </xdr:from>
    <xdr:to>
      <xdr:col>5</xdr:col>
      <xdr:colOff>358775</xdr:colOff>
      <xdr:row>55</xdr:row>
      <xdr:rowOff>137401</xdr:rowOff>
    </xdr:to>
    <xdr:cxnSp macro="">
      <xdr:nvCxnSpPr>
        <xdr:cNvPr id="126" name="直線コネクタ 125"/>
        <xdr:cNvCxnSpPr/>
      </xdr:nvCxnSpPr>
      <xdr:spPr>
        <a:xfrm flipV="1">
          <a:off x="2908300" y="9520758"/>
          <a:ext cx="889000" cy="4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137401</xdr:rowOff>
    </xdr:from>
    <xdr:to>
      <xdr:col>4</xdr:col>
      <xdr:colOff>155575</xdr:colOff>
      <xdr:row>56</xdr:row>
      <xdr:rowOff>9792</xdr:rowOff>
    </xdr:to>
    <xdr:cxnSp macro="">
      <xdr:nvCxnSpPr>
        <xdr:cNvPr id="129" name="直線コネクタ 128"/>
        <xdr:cNvCxnSpPr/>
      </xdr:nvCxnSpPr>
      <xdr:spPr>
        <a:xfrm flipV="1">
          <a:off x="2019300" y="9567151"/>
          <a:ext cx="889000" cy="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159423</xdr:rowOff>
    </xdr:from>
    <xdr:to>
      <xdr:col>2</xdr:col>
      <xdr:colOff>638175</xdr:colOff>
      <xdr:row>56</xdr:row>
      <xdr:rowOff>9792</xdr:rowOff>
    </xdr:to>
    <xdr:cxnSp macro="">
      <xdr:nvCxnSpPr>
        <xdr:cNvPr id="132" name="直線コネクタ 131"/>
        <xdr:cNvCxnSpPr/>
      </xdr:nvCxnSpPr>
      <xdr:spPr>
        <a:xfrm>
          <a:off x="1130300" y="9589173"/>
          <a:ext cx="889000" cy="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4" name="テキスト ボックス 133"/>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54373</xdr:rowOff>
    </xdr:from>
    <xdr:ext cx="534377" cy="259045"/>
    <xdr:sp macro="" textlink="">
      <xdr:nvSpPr>
        <xdr:cNvPr id="136" name="テキスト ボックス 135"/>
        <xdr:cNvSpPr txBox="1"/>
      </xdr:nvSpPr>
      <xdr:spPr>
        <a:xfrm>
          <a:off x="863111" y="96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119596</xdr:rowOff>
    </xdr:from>
    <xdr:to>
      <xdr:col>6</xdr:col>
      <xdr:colOff>561975</xdr:colOff>
      <xdr:row>55</xdr:row>
      <xdr:rowOff>49746</xdr:rowOff>
    </xdr:to>
    <xdr:sp macro="" textlink="">
      <xdr:nvSpPr>
        <xdr:cNvPr id="142" name="円/楕円 141"/>
        <xdr:cNvSpPr/>
      </xdr:nvSpPr>
      <xdr:spPr>
        <a:xfrm>
          <a:off x="4584700" y="93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142473</xdr:rowOff>
    </xdr:from>
    <xdr:ext cx="534377" cy="259045"/>
    <xdr:sp macro="" textlink="">
      <xdr:nvSpPr>
        <xdr:cNvPr id="143" name="物件費該当値テキスト"/>
        <xdr:cNvSpPr txBox="1"/>
      </xdr:nvSpPr>
      <xdr:spPr>
        <a:xfrm>
          <a:off x="4686300" y="922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87,583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40208</xdr:rowOff>
    </xdr:from>
    <xdr:to>
      <xdr:col>5</xdr:col>
      <xdr:colOff>409575</xdr:colOff>
      <xdr:row>55</xdr:row>
      <xdr:rowOff>141808</xdr:rowOff>
    </xdr:to>
    <xdr:sp macro="" textlink="">
      <xdr:nvSpPr>
        <xdr:cNvPr id="144" name="円/楕円 143"/>
        <xdr:cNvSpPr/>
      </xdr:nvSpPr>
      <xdr:spPr>
        <a:xfrm>
          <a:off x="3746500" y="946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158335</xdr:rowOff>
    </xdr:from>
    <xdr:ext cx="534377" cy="259045"/>
    <xdr:sp macro="" textlink="">
      <xdr:nvSpPr>
        <xdr:cNvPr id="145" name="テキスト ボックス 144"/>
        <xdr:cNvSpPr txBox="1"/>
      </xdr:nvSpPr>
      <xdr:spPr>
        <a:xfrm>
          <a:off x="3530111" y="924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80,334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86601</xdr:rowOff>
    </xdr:from>
    <xdr:to>
      <xdr:col>4</xdr:col>
      <xdr:colOff>206375</xdr:colOff>
      <xdr:row>56</xdr:row>
      <xdr:rowOff>16751</xdr:rowOff>
    </xdr:to>
    <xdr:sp macro="" textlink="">
      <xdr:nvSpPr>
        <xdr:cNvPr id="146" name="円/楕円 145"/>
        <xdr:cNvSpPr/>
      </xdr:nvSpPr>
      <xdr:spPr>
        <a:xfrm>
          <a:off x="2857500" y="951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33278</xdr:rowOff>
    </xdr:from>
    <xdr:ext cx="534377" cy="259045"/>
    <xdr:sp macro="" textlink="">
      <xdr:nvSpPr>
        <xdr:cNvPr id="147" name="テキスト ボックス 146"/>
        <xdr:cNvSpPr txBox="1"/>
      </xdr:nvSpPr>
      <xdr:spPr>
        <a:xfrm>
          <a:off x="2641111" y="929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76,681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130442</xdr:rowOff>
    </xdr:from>
    <xdr:to>
      <xdr:col>3</xdr:col>
      <xdr:colOff>3175</xdr:colOff>
      <xdr:row>56</xdr:row>
      <xdr:rowOff>60592</xdr:rowOff>
    </xdr:to>
    <xdr:sp macro="" textlink="">
      <xdr:nvSpPr>
        <xdr:cNvPr id="148" name="円/楕円 147"/>
        <xdr:cNvSpPr/>
      </xdr:nvSpPr>
      <xdr:spPr>
        <a:xfrm>
          <a:off x="1968500" y="956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77119</xdr:rowOff>
    </xdr:from>
    <xdr:ext cx="534377" cy="259045"/>
    <xdr:sp macro="" textlink="">
      <xdr:nvSpPr>
        <xdr:cNvPr id="149" name="テキスト ボックス 148"/>
        <xdr:cNvSpPr txBox="1"/>
      </xdr:nvSpPr>
      <xdr:spPr>
        <a:xfrm>
          <a:off x="1752111" y="93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73,229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108623</xdr:rowOff>
    </xdr:from>
    <xdr:to>
      <xdr:col>1</xdr:col>
      <xdr:colOff>485775</xdr:colOff>
      <xdr:row>56</xdr:row>
      <xdr:rowOff>38773</xdr:rowOff>
    </xdr:to>
    <xdr:sp macro="" textlink="">
      <xdr:nvSpPr>
        <xdr:cNvPr id="150" name="円/楕円 149"/>
        <xdr:cNvSpPr/>
      </xdr:nvSpPr>
      <xdr:spPr>
        <a:xfrm>
          <a:off x="1079500" y="953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55300</xdr:rowOff>
    </xdr:from>
    <xdr:ext cx="534377" cy="259045"/>
    <xdr:sp macro="" textlink="">
      <xdr:nvSpPr>
        <xdr:cNvPr id="151" name="テキスト ボックス 150"/>
        <xdr:cNvSpPr txBox="1"/>
      </xdr:nvSpPr>
      <xdr:spPr>
        <a:xfrm>
          <a:off x="863111" y="931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163284</xdr:rowOff>
    </xdr:from>
    <xdr:to>
      <xdr:col>6</xdr:col>
      <xdr:colOff>511175</xdr:colOff>
      <xdr:row>73</xdr:row>
      <xdr:rowOff>105219</xdr:rowOff>
    </xdr:to>
    <xdr:cxnSp macro="">
      <xdr:nvCxnSpPr>
        <xdr:cNvPr id="180" name="直線コネクタ 179"/>
        <xdr:cNvCxnSpPr/>
      </xdr:nvCxnSpPr>
      <xdr:spPr>
        <a:xfrm flipV="1">
          <a:off x="3797300" y="12336234"/>
          <a:ext cx="838200" cy="28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84205</xdr:rowOff>
    </xdr:from>
    <xdr:ext cx="469744" cy="259045"/>
    <xdr:sp macro="" textlink="">
      <xdr:nvSpPr>
        <xdr:cNvPr id="181" name="維持補修費平均値テキスト"/>
        <xdr:cNvSpPr txBox="1"/>
      </xdr:nvSpPr>
      <xdr:spPr>
        <a:xfrm>
          <a:off x="4686300" y="1328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23038</xdr:rowOff>
    </xdr:from>
    <xdr:to>
      <xdr:col>5</xdr:col>
      <xdr:colOff>358775</xdr:colOff>
      <xdr:row>73</xdr:row>
      <xdr:rowOff>105219</xdr:rowOff>
    </xdr:to>
    <xdr:cxnSp macro="">
      <xdr:nvCxnSpPr>
        <xdr:cNvPr id="183" name="直線コネクタ 182"/>
        <xdr:cNvCxnSpPr/>
      </xdr:nvCxnSpPr>
      <xdr:spPr>
        <a:xfrm>
          <a:off x="2908300" y="12538888"/>
          <a:ext cx="889000" cy="8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170082</xdr:rowOff>
    </xdr:from>
    <xdr:ext cx="469744" cy="259045"/>
    <xdr:sp macro="" textlink="">
      <xdr:nvSpPr>
        <xdr:cNvPr id="185" name="テキスト ボックス 184"/>
        <xdr:cNvSpPr txBox="1"/>
      </xdr:nvSpPr>
      <xdr:spPr>
        <a:xfrm>
          <a:off x="3562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113297</xdr:rowOff>
    </xdr:from>
    <xdr:to>
      <xdr:col>4</xdr:col>
      <xdr:colOff>155575</xdr:colOff>
      <xdr:row>73</xdr:row>
      <xdr:rowOff>23038</xdr:rowOff>
    </xdr:to>
    <xdr:cxnSp macro="">
      <xdr:nvCxnSpPr>
        <xdr:cNvPr id="186" name="直線コネクタ 185"/>
        <xdr:cNvCxnSpPr/>
      </xdr:nvCxnSpPr>
      <xdr:spPr>
        <a:xfrm>
          <a:off x="2019300" y="12457697"/>
          <a:ext cx="889000" cy="8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28008</xdr:rowOff>
    </xdr:from>
    <xdr:ext cx="469744" cy="259045"/>
    <xdr:sp macro="" textlink="">
      <xdr:nvSpPr>
        <xdr:cNvPr id="188" name="テキスト ボックス 187"/>
        <xdr:cNvSpPr txBox="1"/>
      </xdr:nvSpPr>
      <xdr:spPr>
        <a:xfrm>
          <a:off x="2673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69748</xdr:rowOff>
    </xdr:from>
    <xdr:to>
      <xdr:col>2</xdr:col>
      <xdr:colOff>638175</xdr:colOff>
      <xdr:row>72</xdr:row>
      <xdr:rowOff>113297</xdr:rowOff>
    </xdr:to>
    <xdr:cxnSp macro="">
      <xdr:nvCxnSpPr>
        <xdr:cNvPr id="189" name="直線コネクタ 188"/>
        <xdr:cNvCxnSpPr/>
      </xdr:nvCxnSpPr>
      <xdr:spPr>
        <a:xfrm>
          <a:off x="1130300" y="12242698"/>
          <a:ext cx="889000" cy="21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24959</xdr:rowOff>
    </xdr:from>
    <xdr:ext cx="469744" cy="259045"/>
    <xdr:sp macro="" textlink="">
      <xdr:nvSpPr>
        <xdr:cNvPr id="191" name="テキスト ボックス 190"/>
        <xdr:cNvSpPr txBox="1"/>
      </xdr:nvSpPr>
      <xdr:spPr>
        <a:xfrm>
          <a:off x="1784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38257</xdr:rowOff>
    </xdr:from>
    <xdr:ext cx="469744" cy="259045"/>
    <xdr:sp macro="" textlink="">
      <xdr:nvSpPr>
        <xdr:cNvPr id="193" name="テキスト ボックス 192"/>
        <xdr:cNvSpPr txBox="1"/>
      </xdr:nvSpPr>
      <xdr:spPr>
        <a:xfrm>
          <a:off x="895427" y="134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112484</xdr:rowOff>
    </xdr:from>
    <xdr:to>
      <xdr:col>6</xdr:col>
      <xdr:colOff>561975</xdr:colOff>
      <xdr:row>72</xdr:row>
      <xdr:rowOff>42634</xdr:rowOff>
    </xdr:to>
    <xdr:sp macro="" textlink="">
      <xdr:nvSpPr>
        <xdr:cNvPr id="199" name="円/楕円 198"/>
        <xdr:cNvSpPr/>
      </xdr:nvSpPr>
      <xdr:spPr>
        <a:xfrm>
          <a:off x="4584700" y="122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135361</xdr:rowOff>
    </xdr:from>
    <xdr:ext cx="534377" cy="259045"/>
    <xdr:sp macro="" textlink="">
      <xdr:nvSpPr>
        <xdr:cNvPr id="200" name="維持補修費該当値テキスト"/>
        <xdr:cNvSpPr txBox="1"/>
      </xdr:nvSpPr>
      <xdr:spPr>
        <a:xfrm>
          <a:off x="4686300" y="1213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32,881</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54419</xdr:rowOff>
    </xdr:from>
    <xdr:to>
      <xdr:col>5</xdr:col>
      <xdr:colOff>409575</xdr:colOff>
      <xdr:row>73</xdr:row>
      <xdr:rowOff>156019</xdr:rowOff>
    </xdr:to>
    <xdr:sp macro="" textlink="">
      <xdr:nvSpPr>
        <xdr:cNvPr id="201" name="円/楕円 200"/>
        <xdr:cNvSpPr/>
      </xdr:nvSpPr>
      <xdr:spPr>
        <a:xfrm>
          <a:off x="3746500" y="125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1096</xdr:rowOff>
    </xdr:from>
    <xdr:ext cx="534377" cy="259045"/>
    <xdr:sp macro="" textlink="">
      <xdr:nvSpPr>
        <xdr:cNvPr id="202" name="テキスト ボックス 201"/>
        <xdr:cNvSpPr txBox="1"/>
      </xdr:nvSpPr>
      <xdr:spPr>
        <a:xfrm>
          <a:off x="3530111" y="1234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25,405</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143688</xdr:rowOff>
    </xdr:from>
    <xdr:to>
      <xdr:col>4</xdr:col>
      <xdr:colOff>206375</xdr:colOff>
      <xdr:row>73</xdr:row>
      <xdr:rowOff>73838</xdr:rowOff>
    </xdr:to>
    <xdr:sp macro="" textlink="">
      <xdr:nvSpPr>
        <xdr:cNvPr id="203" name="円/楕円 202"/>
        <xdr:cNvSpPr/>
      </xdr:nvSpPr>
      <xdr:spPr>
        <a:xfrm>
          <a:off x="2857500" y="124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71</xdr:row>
      <xdr:rowOff>90365</xdr:rowOff>
    </xdr:from>
    <xdr:ext cx="534377" cy="259045"/>
    <xdr:sp macro="" textlink="">
      <xdr:nvSpPr>
        <xdr:cNvPr id="204" name="テキスト ボックス 203"/>
        <xdr:cNvSpPr txBox="1"/>
      </xdr:nvSpPr>
      <xdr:spPr>
        <a:xfrm>
          <a:off x="2641111" y="1226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27,562</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62497</xdr:rowOff>
    </xdr:from>
    <xdr:to>
      <xdr:col>3</xdr:col>
      <xdr:colOff>3175</xdr:colOff>
      <xdr:row>72</xdr:row>
      <xdr:rowOff>164097</xdr:rowOff>
    </xdr:to>
    <xdr:sp macro="" textlink="">
      <xdr:nvSpPr>
        <xdr:cNvPr id="205" name="円/楕円 204"/>
        <xdr:cNvSpPr/>
      </xdr:nvSpPr>
      <xdr:spPr>
        <a:xfrm>
          <a:off x="1968500" y="1240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71</xdr:row>
      <xdr:rowOff>9174</xdr:rowOff>
    </xdr:from>
    <xdr:ext cx="534377" cy="259045"/>
    <xdr:sp macro="" textlink="">
      <xdr:nvSpPr>
        <xdr:cNvPr id="206" name="テキスト ボックス 205"/>
        <xdr:cNvSpPr txBox="1"/>
      </xdr:nvSpPr>
      <xdr:spPr>
        <a:xfrm>
          <a:off x="1752111" y="1218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29,693</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18948</xdr:rowOff>
    </xdr:from>
    <xdr:to>
      <xdr:col>1</xdr:col>
      <xdr:colOff>485775</xdr:colOff>
      <xdr:row>71</xdr:row>
      <xdr:rowOff>120548</xdr:rowOff>
    </xdr:to>
    <xdr:sp macro="" textlink="">
      <xdr:nvSpPr>
        <xdr:cNvPr id="207" name="円/楕円 206"/>
        <xdr:cNvSpPr/>
      </xdr:nvSpPr>
      <xdr:spPr>
        <a:xfrm>
          <a:off x="1079500" y="1219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69</xdr:row>
      <xdr:rowOff>137075</xdr:rowOff>
    </xdr:from>
    <xdr:ext cx="534377" cy="259045"/>
    <xdr:sp macro="" textlink="">
      <xdr:nvSpPr>
        <xdr:cNvPr id="208" name="テキスト ボックス 207"/>
        <xdr:cNvSpPr txBox="1"/>
      </xdr:nvSpPr>
      <xdr:spPr>
        <a:xfrm>
          <a:off x="863111" y="1196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165709</xdr:rowOff>
    </xdr:from>
    <xdr:to>
      <xdr:col>6</xdr:col>
      <xdr:colOff>511175</xdr:colOff>
      <xdr:row>95</xdr:row>
      <xdr:rowOff>34189</xdr:rowOff>
    </xdr:to>
    <xdr:cxnSp macro="">
      <xdr:nvCxnSpPr>
        <xdr:cNvPr id="238" name="直線コネクタ 237"/>
        <xdr:cNvCxnSpPr/>
      </xdr:nvCxnSpPr>
      <xdr:spPr>
        <a:xfrm flipV="1">
          <a:off x="3797300" y="16282009"/>
          <a:ext cx="838200" cy="3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34189</xdr:rowOff>
    </xdr:from>
    <xdr:to>
      <xdr:col>5</xdr:col>
      <xdr:colOff>358775</xdr:colOff>
      <xdr:row>95</xdr:row>
      <xdr:rowOff>54966</xdr:rowOff>
    </xdr:to>
    <xdr:cxnSp macro="">
      <xdr:nvCxnSpPr>
        <xdr:cNvPr id="241" name="直線コネクタ 240"/>
        <xdr:cNvCxnSpPr/>
      </xdr:nvCxnSpPr>
      <xdr:spPr>
        <a:xfrm flipV="1">
          <a:off x="2908300" y="16321939"/>
          <a:ext cx="889000" cy="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54966</xdr:rowOff>
    </xdr:from>
    <xdr:to>
      <xdr:col>4</xdr:col>
      <xdr:colOff>155575</xdr:colOff>
      <xdr:row>95</xdr:row>
      <xdr:rowOff>85764</xdr:rowOff>
    </xdr:to>
    <xdr:cxnSp macro="">
      <xdr:nvCxnSpPr>
        <xdr:cNvPr id="244" name="直線コネクタ 243"/>
        <xdr:cNvCxnSpPr/>
      </xdr:nvCxnSpPr>
      <xdr:spPr>
        <a:xfrm flipV="1">
          <a:off x="2019300" y="16342716"/>
          <a:ext cx="889000" cy="3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80683</xdr:rowOff>
    </xdr:from>
    <xdr:to>
      <xdr:col>2</xdr:col>
      <xdr:colOff>638175</xdr:colOff>
      <xdr:row>95</xdr:row>
      <xdr:rowOff>85764</xdr:rowOff>
    </xdr:to>
    <xdr:cxnSp macro="">
      <xdr:nvCxnSpPr>
        <xdr:cNvPr id="247" name="直線コネクタ 246"/>
        <xdr:cNvCxnSpPr/>
      </xdr:nvCxnSpPr>
      <xdr:spPr>
        <a:xfrm>
          <a:off x="1130300" y="16368433"/>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114909</xdr:rowOff>
    </xdr:from>
    <xdr:to>
      <xdr:col>6</xdr:col>
      <xdr:colOff>561975</xdr:colOff>
      <xdr:row>95</xdr:row>
      <xdr:rowOff>45059</xdr:rowOff>
    </xdr:to>
    <xdr:sp macro="" textlink="">
      <xdr:nvSpPr>
        <xdr:cNvPr id="257" name="円/楕円 256"/>
        <xdr:cNvSpPr/>
      </xdr:nvSpPr>
      <xdr:spPr>
        <a:xfrm>
          <a:off x="4584700" y="1623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137786</xdr:rowOff>
    </xdr:from>
    <xdr:ext cx="599010" cy="259045"/>
    <xdr:sp macro="" textlink="">
      <xdr:nvSpPr>
        <xdr:cNvPr id="258" name="扶助費該当値テキスト"/>
        <xdr:cNvSpPr txBox="1"/>
      </xdr:nvSpPr>
      <xdr:spPr>
        <a:xfrm>
          <a:off x="4686300" y="1608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117,952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154839</xdr:rowOff>
    </xdr:from>
    <xdr:to>
      <xdr:col>5</xdr:col>
      <xdr:colOff>409575</xdr:colOff>
      <xdr:row>95</xdr:row>
      <xdr:rowOff>84989</xdr:rowOff>
    </xdr:to>
    <xdr:sp macro="" textlink="">
      <xdr:nvSpPr>
        <xdr:cNvPr id="259" name="円/楕円 258"/>
        <xdr:cNvSpPr/>
      </xdr:nvSpPr>
      <xdr:spPr>
        <a:xfrm>
          <a:off x="3746500" y="1627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101516</xdr:rowOff>
    </xdr:from>
    <xdr:ext cx="599010" cy="259045"/>
    <xdr:sp macro="" textlink="">
      <xdr:nvSpPr>
        <xdr:cNvPr id="260" name="テキスト ボックス 259"/>
        <xdr:cNvSpPr txBox="1"/>
      </xdr:nvSpPr>
      <xdr:spPr>
        <a:xfrm>
          <a:off x="3497794" y="1604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114,808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4166</xdr:rowOff>
    </xdr:from>
    <xdr:to>
      <xdr:col>4</xdr:col>
      <xdr:colOff>206375</xdr:colOff>
      <xdr:row>95</xdr:row>
      <xdr:rowOff>105766</xdr:rowOff>
    </xdr:to>
    <xdr:sp macro="" textlink="">
      <xdr:nvSpPr>
        <xdr:cNvPr id="261" name="円/楕円 260"/>
        <xdr:cNvSpPr/>
      </xdr:nvSpPr>
      <xdr:spPr>
        <a:xfrm>
          <a:off x="2857500" y="1629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122293</xdr:rowOff>
    </xdr:from>
    <xdr:ext cx="599010" cy="259045"/>
    <xdr:sp macro="" textlink="">
      <xdr:nvSpPr>
        <xdr:cNvPr id="262" name="テキスト ボックス 261"/>
        <xdr:cNvSpPr txBox="1"/>
      </xdr:nvSpPr>
      <xdr:spPr>
        <a:xfrm>
          <a:off x="2608794" y="1606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113,172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34964</xdr:rowOff>
    </xdr:from>
    <xdr:to>
      <xdr:col>3</xdr:col>
      <xdr:colOff>3175</xdr:colOff>
      <xdr:row>95</xdr:row>
      <xdr:rowOff>136564</xdr:rowOff>
    </xdr:to>
    <xdr:sp macro="" textlink="">
      <xdr:nvSpPr>
        <xdr:cNvPr id="263" name="円/楕円 262"/>
        <xdr:cNvSpPr/>
      </xdr:nvSpPr>
      <xdr:spPr>
        <a:xfrm>
          <a:off x="1968500" y="1632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153091</xdr:rowOff>
    </xdr:from>
    <xdr:ext cx="599010" cy="259045"/>
    <xdr:sp macro="" textlink="">
      <xdr:nvSpPr>
        <xdr:cNvPr id="264" name="テキスト ボックス 263"/>
        <xdr:cNvSpPr txBox="1"/>
      </xdr:nvSpPr>
      <xdr:spPr>
        <a:xfrm>
          <a:off x="1719794" y="1609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110,747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29883</xdr:rowOff>
    </xdr:from>
    <xdr:to>
      <xdr:col>1</xdr:col>
      <xdr:colOff>485775</xdr:colOff>
      <xdr:row>95</xdr:row>
      <xdr:rowOff>131483</xdr:rowOff>
    </xdr:to>
    <xdr:sp macro="" textlink="">
      <xdr:nvSpPr>
        <xdr:cNvPr id="265" name="円/楕円 264"/>
        <xdr:cNvSpPr/>
      </xdr:nvSpPr>
      <xdr:spPr>
        <a:xfrm>
          <a:off x="1079500" y="1631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148010</xdr:rowOff>
    </xdr:from>
    <xdr:ext cx="599010" cy="259045"/>
    <xdr:sp macro="" textlink="">
      <xdr:nvSpPr>
        <xdr:cNvPr id="266" name="テキスト ボックス 265"/>
        <xdr:cNvSpPr txBox="1"/>
      </xdr:nvSpPr>
      <xdr:spPr>
        <a:xfrm>
          <a:off x="830794" y="1609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105982</xdr:rowOff>
    </xdr:from>
    <xdr:to>
      <xdr:col>15</xdr:col>
      <xdr:colOff>180975</xdr:colOff>
      <xdr:row>35</xdr:row>
      <xdr:rowOff>119555</xdr:rowOff>
    </xdr:to>
    <xdr:cxnSp macro="">
      <xdr:nvCxnSpPr>
        <xdr:cNvPr id="299" name="直線コネクタ 298"/>
        <xdr:cNvCxnSpPr/>
      </xdr:nvCxnSpPr>
      <xdr:spPr>
        <a:xfrm flipV="1">
          <a:off x="9639300" y="5935282"/>
          <a:ext cx="838200" cy="18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119555</xdr:rowOff>
    </xdr:from>
    <xdr:to>
      <xdr:col>14</xdr:col>
      <xdr:colOff>28575</xdr:colOff>
      <xdr:row>36</xdr:row>
      <xdr:rowOff>147053</xdr:rowOff>
    </xdr:to>
    <xdr:cxnSp macro="">
      <xdr:nvCxnSpPr>
        <xdr:cNvPr id="302" name="直線コネクタ 301"/>
        <xdr:cNvCxnSpPr/>
      </xdr:nvCxnSpPr>
      <xdr:spPr>
        <a:xfrm flipV="1">
          <a:off x="8750300" y="6120305"/>
          <a:ext cx="889000" cy="19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147053</xdr:rowOff>
    </xdr:from>
    <xdr:to>
      <xdr:col>12</xdr:col>
      <xdr:colOff>511175</xdr:colOff>
      <xdr:row>36</xdr:row>
      <xdr:rowOff>157350</xdr:rowOff>
    </xdr:to>
    <xdr:cxnSp macro="">
      <xdr:nvCxnSpPr>
        <xdr:cNvPr id="305" name="直線コネクタ 304"/>
        <xdr:cNvCxnSpPr/>
      </xdr:nvCxnSpPr>
      <xdr:spPr>
        <a:xfrm flipV="1">
          <a:off x="7861300" y="6319253"/>
          <a:ext cx="889000" cy="1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157350</xdr:rowOff>
    </xdr:from>
    <xdr:to>
      <xdr:col>11</xdr:col>
      <xdr:colOff>307975</xdr:colOff>
      <xdr:row>37</xdr:row>
      <xdr:rowOff>25781</xdr:rowOff>
    </xdr:to>
    <xdr:cxnSp macro="">
      <xdr:nvCxnSpPr>
        <xdr:cNvPr id="308" name="直線コネクタ 307"/>
        <xdr:cNvCxnSpPr/>
      </xdr:nvCxnSpPr>
      <xdr:spPr>
        <a:xfrm flipV="1">
          <a:off x="6972300" y="6329550"/>
          <a:ext cx="889000" cy="3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55182</xdr:rowOff>
    </xdr:from>
    <xdr:to>
      <xdr:col>15</xdr:col>
      <xdr:colOff>231775</xdr:colOff>
      <xdr:row>34</xdr:row>
      <xdr:rowOff>156782</xdr:rowOff>
    </xdr:to>
    <xdr:sp macro="" textlink="">
      <xdr:nvSpPr>
        <xdr:cNvPr id="318" name="円/楕円 317"/>
        <xdr:cNvSpPr/>
      </xdr:nvSpPr>
      <xdr:spPr>
        <a:xfrm>
          <a:off x="10426700" y="588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78059</xdr:rowOff>
    </xdr:from>
    <xdr:ext cx="534377" cy="259045"/>
    <xdr:sp macro="" textlink="">
      <xdr:nvSpPr>
        <xdr:cNvPr id="319" name="補助費等該当値テキスト"/>
        <xdr:cNvSpPr txBox="1"/>
      </xdr:nvSpPr>
      <xdr:spPr>
        <a:xfrm>
          <a:off x="10528300" y="573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93,540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68755</xdr:rowOff>
    </xdr:from>
    <xdr:to>
      <xdr:col>14</xdr:col>
      <xdr:colOff>79375</xdr:colOff>
      <xdr:row>35</xdr:row>
      <xdr:rowOff>170355</xdr:rowOff>
    </xdr:to>
    <xdr:sp macro="" textlink="">
      <xdr:nvSpPr>
        <xdr:cNvPr id="320" name="円/楕円 319"/>
        <xdr:cNvSpPr/>
      </xdr:nvSpPr>
      <xdr:spPr>
        <a:xfrm>
          <a:off x="9588500" y="60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15432</xdr:rowOff>
    </xdr:from>
    <xdr:ext cx="534377" cy="259045"/>
    <xdr:sp macro="" textlink="">
      <xdr:nvSpPr>
        <xdr:cNvPr id="321" name="テキスト ボックス 320"/>
        <xdr:cNvSpPr txBox="1"/>
      </xdr:nvSpPr>
      <xdr:spPr>
        <a:xfrm>
          <a:off x="9372111" y="584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96253</xdr:rowOff>
    </xdr:from>
    <xdr:to>
      <xdr:col>12</xdr:col>
      <xdr:colOff>561975</xdr:colOff>
      <xdr:row>37</xdr:row>
      <xdr:rowOff>26403</xdr:rowOff>
    </xdr:to>
    <xdr:sp macro="" textlink="">
      <xdr:nvSpPr>
        <xdr:cNvPr id="322" name="円/楕円 321"/>
        <xdr:cNvSpPr/>
      </xdr:nvSpPr>
      <xdr:spPr>
        <a:xfrm>
          <a:off x="8699500" y="626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17530</xdr:rowOff>
    </xdr:from>
    <xdr:ext cx="534377" cy="259045"/>
    <xdr:sp macro="" textlink="">
      <xdr:nvSpPr>
        <xdr:cNvPr id="323" name="テキスト ボックス 322"/>
        <xdr:cNvSpPr txBox="1"/>
      </xdr:nvSpPr>
      <xdr:spPr>
        <a:xfrm>
          <a:off x="8483111" y="636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53,228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106550</xdr:rowOff>
    </xdr:from>
    <xdr:to>
      <xdr:col>11</xdr:col>
      <xdr:colOff>358775</xdr:colOff>
      <xdr:row>37</xdr:row>
      <xdr:rowOff>36700</xdr:rowOff>
    </xdr:to>
    <xdr:sp macro="" textlink="">
      <xdr:nvSpPr>
        <xdr:cNvPr id="324" name="円/楕円 323"/>
        <xdr:cNvSpPr/>
      </xdr:nvSpPr>
      <xdr:spPr>
        <a:xfrm>
          <a:off x="7810500" y="62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27827</xdr:rowOff>
    </xdr:from>
    <xdr:ext cx="534377" cy="259045"/>
    <xdr:sp macro="" textlink="">
      <xdr:nvSpPr>
        <xdr:cNvPr id="325" name="テキスト ボックス 324"/>
        <xdr:cNvSpPr txBox="1"/>
      </xdr:nvSpPr>
      <xdr:spPr>
        <a:xfrm>
          <a:off x="7594111" y="637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146431</xdr:rowOff>
    </xdr:from>
    <xdr:to>
      <xdr:col>10</xdr:col>
      <xdr:colOff>155575</xdr:colOff>
      <xdr:row>37</xdr:row>
      <xdr:rowOff>76581</xdr:rowOff>
    </xdr:to>
    <xdr:sp macro="" textlink="">
      <xdr:nvSpPr>
        <xdr:cNvPr id="326" name="円/楕円 325"/>
        <xdr:cNvSpPr/>
      </xdr:nvSpPr>
      <xdr:spPr>
        <a:xfrm>
          <a:off x="6921500" y="631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67708</xdr:rowOff>
    </xdr:from>
    <xdr:ext cx="534377" cy="259045"/>
    <xdr:sp macro="" textlink="">
      <xdr:nvSpPr>
        <xdr:cNvPr id="327" name="テキスト ボックス 326"/>
        <xdr:cNvSpPr txBox="1"/>
      </xdr:nvSpPr>
      <xdr:spPr>
        <a:xfrm>
          <a:off x="6705111" y="641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72441</xdr:rowOff>
    </xdr:from>
    <xdr:to>
      <xdr:col>15</xdr:col>
      <xdr:colOff>180975</xdr:colOff>
      <xdr:row>58</xdr:row>
      <xdr:rowOff>87484</xdr:rowOff>
    </xdr:to>
    <xdr:cxnSp macro="">
      <xdr:nvCxnSpPr>
        <xdr:cNvPr id="354" name="直線コネクタ 353"/>
        <xdr:cNvCxnSpPr/>
      </xdr:nvCxnSpPr>
      <xdr:spPr>
        <a:xfrm>
          <a:off x="9639300" y="10016541"/>
          <a:ext cx="838200" cy="1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72441</xdr:rowOff>
    </xdr:from>
    <xdr:to>
      <xdr:col>14</xdr:col>
      <xdr:colOff>28575</xdr:colOff>
      <xdr:row>58</xdr:row>
      <xdr:rowOff>98038</xdr:rowOff>
    </xdr:to>
    <xdr:cxnSp macro="">
      <xdr:nvCxnSpPr>
        <xdr:cNvPr id="357" name="直線コネクタ 356"/>
        <xdr:cNvCxnSpPr/>
      </xdr:nvCxnSpPr>
      <xdr:spPr>
        <a:xfrm flipV="1">
          <a:off x="8750300" y="10016541"/>
          <a:ext cx="889000" cy="2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98038</xdr:rowOff>
    </xdr:from>
    <xdr:to>
      <xdr:col>12</xdr:col>
      <xdr:colOff>511175</xdr:colOff>
      <xdr:row>58</xdr:row>
      <xdr:rowOff>105521</xdr:rowOff>
    </xdr:to>
    <xdr:cxnSp macro="">
      <xdr:nvCxnSpPr>
        <xdr:cNvPr id="360" name="直線コネクタ 359"/>
        <xdr:cNvCxnSpPr/>
      </xdr:nvCxnSpPr>
      <xdr:spPr>
        <a:xfrm flipV="1">
          <a:off x="7861300" y="10042138"/>
          <a:ext cx="889000" cy="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105521</xdr:rowOff>
    </xdr:from>
    <xdr:to>
      <xdr:col>11</xdr:col>
      <xdr:colOff>307975</xdr:colOff>
      <xdr:row>58</xdr:row>
      <xdr:rowOff>106090</xdr:rowOff>
    </xdr:to>
    <xdr:cxnSp macro="">
      <xdr:nvCxnSpPr>
        <xdr:cNvPr id="363" name="直線コネクタ 362"/>
        <xdr:cNvCxnSpPr/>
      </xdr:nvCxnSpPr>
      <xdr:spPr>
        <a:xfrm flipV="1">
          <a:off x="6972300" y="10049621"/>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36684</xdr:rowOff>
    </xdr:from>
    <xdr:to>
      <xdr:col>15</xdr:col>
      <xdr:colOff>231775</xdr:colOff>
      <xdr:row>58</xdr:row>
      <xdr:rowOff>138284</xdr:rowOff>
    </xdr:to>
    <xdr:sp macro="" textlink="">
      <xdr:nvSpPr>
        <xdr:cNvPr id="373" name="円/楕円 372"/>
        <xdr:cNvSpPr/>
      </xdr:nvSpPr>
      <xdr:spPr>
        <a:xfrm>
          <a:off x="10426700" y="998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57,104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21641</xdr:rowOff>
    </xdr:from>
    <xdr:to>
      <xdr:col>14</xdr:col>
      <xdr:colOff>79375</xdr:colOff>
      <xdr:row>58</xdr:row>
      <xdr:rowOff>123241</xdr:rowOff>
    </xdr:to>
    <xdr:sp macro="" textlink="">
      <xdr:nvSpPr>
        <xdr:cNvPr id="375" name="円/楕円 374"/>
        <xdr:cNvSpPr/>
      </xdr:nvSpPr>
      <xdr:spPr>
        <a:xfrm>
          <a:off x="9588500" y="996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114368</xdr:rowOff>
    </xdr:from>
    <xdr:ext cx="534377" cy="259045"/>
    <xdr:sp macro="" textlink="">
      <xdr:nvSpPr>
        <xdr:cNvPr id="376" name="テキスト ボックス 375"/>
        <xdr:cNvSpPr txBox="1"/>
      </xdr:nvSpPr>
      <xdr:spPr>
        <a:xfrm>
          <a:off x="9372111" y="1005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73,555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47238</xdr:rowOff>
    </xdr:from>
    <xdr:to>
      <xdr:col>12</xdr:col>
      <xdr:colOff>561975</xdr:colOff>
      <xdr:row>58</xdr:row>
      <xdr:rowOff>148838</xdr:rowOff>
    </xdr:to>
    <xdr:sp macro="" textlink="">
      <xdr:nvSpPr>
        <xdr:cNvPr id="377" name="円/楕円 376"/>
        <xdr:cNvSpPr/>
      </xdr:nvSpPr>
      <xdr:spPr>
        <a:xfrm>
          <a:off x="8699500" y="999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139965</xdr:rowOff>
    </xdr:from>
    <xdr:ext cx="534377" cy="259045"/>
    <xdr:sp macro="" textlink="">
      <xdr:nvSpPr>
        <xdr:cNvPr id="378" name="テキスト ボックス 377"/>
        <xdr:cNvSpPr txBox="1"/>
      </xdr:nvSpPr>
      <xdr:spPr>
        <a:xfrm>
          <a:off x="8483111" y="1008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45,562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54721</xdr:rowOff>
    </xdr:from>
    <xdr:to>
      <xdr:col>11</xdr:col>
      <xdr:colOff>358775</xdr:colOff>
      <xdr:row>58</xdr:row>
      <xdr:rowOff>156321</xdr:rowOff>
    </xdr:to>
    <xdr:sp macro="" textlink="">
      <xdr:nvSpPr>
        <xdr:cNvPr id="379" name="円/楕円 378"/>
        <xdr:cNvSpPr/>
      </xdr:nvSpPr>
      <xdr:spPr>
        <a:xfrm>
          <a:off x="7810500" y="999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147448</xdr:rowOff>
    </xdr:from>
    <xdr:ext cx="534377" cy="259045"/>
    <xdr:sp macro="" textlink="">
      <xdr:nvSpPr>
        <xdr:cNvPr id="380" name="テキスト ボックス 379"/>
        <xdr:cNvSpPr txBox="1"/>
      </xdr:nvSpPr>
      <xdr:spPr>
        <a:xfrm>
          <a:off x="7594111" y="1009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37,379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55290</xdr:rowOff>
    </xdr:from>
    <xdr:to>
      <xdr:col>10</xdr:col>
      <xdr:colOff>155575</xdr:colOff>
      <xdr:row>58</xdr:row>
      <xdr:rowOff>156890</xdr:rowOff>
    </xdr:to>
    <xdr:sp macro="" textlink="">
      <xdr:nvSpPr>
        <xdr:cNvPr id="381" name="円/楕円 380"/>
        <xdr:cNvSpPr/>
      </xdr:nvSpPr>
      <xdr:spPr>
        <a:xfrm>
          <a:off x="6921500" y="99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148017</xdr:rowOff>
    </xdr:from>
    <xdr:ext cx="534377" cy="259045"/>
    <xdr:sp macro="" textlink="">
      <xdr:nvSpPr>
        <xdr:cNvPr id="382" name="テキスト ボックス 381"/>
        <xdr:cNvSpPr txBox="1"/>
      </xdr:nvSpPr>
      <xdr:spPr>
        <a:xfrm>
          <a:off x="6705111" y="1009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139621</xdr:rowOff>
    </xdr:from>
    <xdr:to>
      <xdr:col>15</xdr:col>
      <xdr:colOff>180975</xdr:colOff>
      <xdr:row>79</xdr:row>
      <xdr:rowOff>5806</xdr:rowOff>
    </xdr:to>
    <xdr:cxnSp macro="">
      <xdr:nvCxnSpPr>
        <xdr:cNvPr id="411" name="直線コネクタ 410"/>
        <xdr:cNvCxnSpPr/>
      </xdr:nvCxnSpPr>
      <xdr:spPr>
        <a:xfrm>
          <a:off x="9639300" y="13512721"/>
          <a:ext cx="838200" cy="3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20147</xdr:rowOff>
    </xdr:from>
    <xdr:ext cx="534377" cy="259045"/>
    <xdr:sp macro="" textlink="">
      <xdr:nvSpPr>
        <xdr:cNvPr id="415" name="テキスト ボックス 414"/>
        <xdr:cNvSpPr txBox="1"/>
      </xdr:nvSpPr>
      <xdr:spPr>
        <a:xfrm>
          <a:off x="9372111" y="135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126456</xdr:rowOff>
    </xdr:from>
    <xdr:to>
      <xdr:col>15</xdr:col>
      <xdr:colOff>231775</xdr:colOff>
      <xdr:row>79</xdr:row>
      <xdr:rowOff>56606</xdr:rowOff>
    </xdr:to>
    <xdr:sp macro="" textlink="">
      <xdr:nvSpPr>
        <xdr:cNvPr id="421" name="円/楕円 420"/>
        <xdr:cNvSpPr/>
      </xdr:nvSpPr>
      <xdr:spPr>
        <a:xfrm>
          <a:off x="10426700" y="134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92192</xdr:rowOff>
    </xdr:from>
    <xdr:ext cx="534377" cy="259045"/>
    <xdr:sp macro="" textlink="">
      <xdr:nvSpPr>
        <xdr:cNvPr id="422" name="普通建設事業費 （ うち新規整備　）該当値テキスト"/>
        <xdr:cNvSpPr txBox="1"/>
      </xdr:nvSpPr>
      <xdr:spPr>
        <a:xfrm>
          <a:off x="10528300" y="1346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30,429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88821</xdr:rowOff>
    </xdr:from>
    <xdr:to>
      <xdr:col>14</xdr:col>
      <xdr:colOff>79375</xdr:colOff>
      <xdr:row>79</xdr:row>
      <xdr:rowOff>18971</xdr:rowOff>
    </xdr:to>
    <xdr:sp macro="" textlink="">
      <xdr:nvSpPr>
        <xdr:cNvPr id="423" name="円/楕円 422"/>
        <xdr:cNvSpPr/>
      </xdr:nvSpPr>
      <xdr:spPr>
        <a:xfrm>
          <a:off x="9588500" y="1346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35498</xdr:rowOff>
    </xdr:from>
    <xdr:ext cx="534377" cy="259045"/>
    <xdr:sp macro="" textlink="">
      <xdr:nvSpPr>
        <xdr:cNvPr id="424" name="テキスト ボックス 423"/>
        <xdr:cNvSpPr txBox="1"/>
      </xdr:nvSpPr>
      <xdr:spPr>
        <a:xfrm>
          <a:off x="9372111" y="1323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32547</xdr:rowOff>
    </xdr:from>
    <xdr:to>
      <xdr:col>15</xdr:col>
      <xdr:colOff>180975</xdr:colOff>
      <xdr:row>99</xdr:row>
      <xdr:rowOff>19061</xdr:rowOff>
    </xdr:to>
    <xdr:cxnSp macro="">
      <xdr:nvCxnSpPr>
        <xdr:cNvPr id="453" name="直線コネクタ 452"/>
        <xdr:cNvCxnSpPr/>
      </xdr:nvCxnSpPr>
      <xdr:spPr>
        <a:xfrm flipV="1">
          <a:off x="9639300" y="16834647"/>
          <a:ext cx="838200" cy="15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153197</xdr:rowOff>
    </xdr:from>
    <xdr:to>
      <xdr:col>15</xdr:col>
      <xdr:colOff>231775</xdr:colOff>
      <xdr:row>98</xdr:row>
      <xdr:rowOff>83347</xdr:rowOff>
    </xdr:to>
    <xdr:sp macro="" textlink="">
      <xdr:nvSpPr>
        <xdr:cNvPr id="463" name="円/楕円 462"/>
        <xdr:cNvSpPr/>
      </xdr:nvSpPr>
      <xdr:spPr>
        <a:xfrm>
          <a:off x="10426700" y="167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131624</xdr:rowOff>
    </xdr:from>
    <xdr:ext cx="534377" cy="259045"/>
    <xdr:sp macro="" textlink="">
      <xdr:nvSpPr>
        <xdr:cNvPr id="464" name="普通建設事業費 （ うち更新整備　）該当値テキスト"/>
        <xdr:cNvSpPr txBox="1"/>
      </xdr:nvSpPr>
      <xdr:spPr>
        <a:xfrm>
          <a:off x="10528300" y="1676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24,062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139711</xdr:rowOff>
    </xdr:from>
    <xdr:to>
      <xdr:col>14</xdr:col>
      <xdr:colOff>79375</xdr:colOff>
      <xdr:row>99</xdr:row>
      <xdr:rowOff>69861</xdr:rowOff>
    </xdr:to>
    <xdr:sp macro="" textlink="">
      <xdr:nvSpPr>
        <xdr:cNvPr id="465" name="円/楕円 464"/>
        <xdr:cNvSpPr/>
      </xdr:nvSpPr>
      <xdr:spPr>
        <a:xfrm>
          <a:off x="9588500" y="1694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60988</xdr:rowOff>
    </xdr:from>
    <xdr:ext cx="469744" cy="259045"/>
    <xdr:sp macro="" textlink="">
      <xdr:nvSpPr>
        <xdr:cNvPr id="466" name="テキスト ボックス 465"/>
        <xdr:cNvSpPr txBox="1"/>
      </xdr:nvSpPr>
      <xdr:spPr>
        <a:xfrm>
          <a:off x="9404427" y="1703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3" name="直線コネクタ 492"/>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6" name="直線コネクタ 495"/>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9" name="直線コネクタ 498"/>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2" name="直線コネクタ 501"/>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2" name="円/楕円 51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249299" cy="259045"/>
    <xdr:sp macro="" textlink="">
      <xdr:nvSpPr>
        <xdr:cNvPr id="513" name="災害復旧事業費該当値テキスト"/>
        <xdr:cNvSpPr txBox="1"/>
      </xdr:nvSpPr>
      <xdr:spPr>
        <a:xfrm>
          <a:off x="16370300" y="6559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4" name="円/楕円 51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5" name="テキスト ボックス 514"/>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6" name="円/楕円 51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7" name="テキスト ボックス 516"/>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8" name="円/楕円 51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9" name="テキスト ボックス 518"/>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20" name="円/楕円 51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21" name="テキスト ボックス 520"/>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8556</xdr:rowOff>
    </xdr:from>
    <xdr:to>
      <xdr:col>23</xdr:col>
      <xdr:colOff>517525</xdr:colOff>
      <xdr:row>77</xdr:row>
      <xdr:rowOff>17090</xdr:rowOff>
    </xdr:to>
    <xdr:cxnSp macro="">
      <xdr:nvCxnSpPr>
        <xdr:cNvPr id="605" name="直線コネクタ 604"/>
        <xdr:cNvCxnSpPr/>
      </xdr:nvCxnSpPr>
      <xdr:spPr>
        <a:xfrm>
          <a:off x="15481300" y="13210206"/>
          <a:ext cx="8382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167334</xdr:rowOff>
    </xdr:from>
    <xdr:to>
      <xdr:col>22</xdr:col>
      <xdr:colOff>365125</xdr:colOff>
      <xdr:row>77</xdr:row>
      <xdr:rowOff>8556</xdr:rowOff>
    </xdr:to>
    <xdr:cxnSp macro="">
      <xdr:nvCxnSpPr>
        <xdr:cNvPr id="608" name="直線コネクタ 607"/>
        <xdr:cNvCxnSpPr/>
      </xdr:nvCxnSpPr>
      <xdr:spPr>
        <a:xfrm>
          <a:off x="14592300" y="13197534"/>
          <a:ext cx="8890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167334</xdr:rowOff>
    </xdr:from>
    <xdr:to>
      <xdr:col>21</xdr:col>
      <xdr:colOff>161925</xdr:colOff>
      <xdr:row>77</xdr:row>
      <xdr:rowOff>3431</xdr:rowOff>
    </xdr:to>
    <xdr:cxnSp macro="">
      <xdr:nvCxnSpPr>
        <xdr:cNvPr id="611" name="直線コネクタ 610"/>
        <xdr:cNvCxnSpPr/>
      </xdr:nvCxnSpPr>
      <xdr:spPr>
        <a:xfrm flipV="1">
          <a:off x="13703300" y="13197534"/>
          <a:ext cx="889000" cy="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155550</xdr:rowOff>
    </xdr:from>
    <xdr:to>
      <xdr:col>19</xdr:col>
      <xdr:colOff>644525</xdr:colOff>
      <xdr:row>77</xdr:row>
      <xdr:rowOff>3431</xdr:rowOff>
    </xdr:to>
    <xdr:cxnSp macro="">
      <xdr:nvCxnSpPr>
        <xdr:cNvPr id="614" name="直線コネクタ 613"/>
        <xdr:cNvCxnSpPr/>
      </xdr:nvCxnSpPr>
      <xdr:spPr>
        <a:xfrm>
          <a:off x="12814300" y="13185750"/>
          <a:ext cx="889000" cy="1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137740</xdr:rowOff>
    </xdr:from>
    <xdr:to>
      <xdr:col>23</xdr:col>
      <xdr:colOff>568325</xdr:colOff>
      <xdr:row>77</xdr:row>
      <xdr:rowOff>67890</xdr:rowOff>
    </xdr:to>
    <xdr:sp macro="" textlink="">
      <xdr:nvSpPr>
        <xdr:cNvPr id="624" name="円/楕円 623"/>
        <xdr:cNvSpPr/>
      </xdr:nvSpPr>
      <xdr:spPr>
        <a:xfrm>
          <a:off x="16268700" y="131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160617</xdr:rowOff>
    </xdr:from>
    <xdr:ext cx="534377" cy="259045"/>
    <xdr:sp macro="" textlink="">
      <xdr:nvSpPr>
        <xdr:cNvPr id="625" name="公債費該当値テキスト"/>
        <xdr:cNvSpPr txBox="1"/>
      </xdr:nvSpPr>
      <xdr:spPr>
        <a:xfrm>
          <a:off x="16370300" y="1301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97,181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129206</xdr:rowOff>
    </xdr:from>
    <xdr:to>
      <xdr:col>22</xdr:col>
      <xdr:colOff>415925</xdr:colOff>
      <xdr:row>77</xdr:row>
      <xdr:rowOff>59356</xdr:rowOff>
    </xdr:to>
    <xdr:sp macro="" textlink="">
      <xdr:nvSpPr>
        <xdr:cNvPr id="626" name="円/楕円 625"/>
        <xdr:cNvSpPr/>
      </xdr:nvSpPr>
      <xdr:spPr>
        <a:xfrm>
          <a:off x="15430500" y="131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75883</xdr:rowOff>
    </xdr:from>
    <xdr:ext cx="534377" cy="259045"/>
    <xdr:sp macro="" textlink="">
      <xdr:nvSpPr>
        <xdr:cNvPr id="627" name="テキスト ボックス 626"/>
        <xdr:cNvSpPr txBox="1"/>
      </xdr:nvSpPr>
      <xdr:spPr>
        <a:xfrm>
          <a:off x="15214111" y="1293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99,421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116534</xdr:rowOff>
    </xdr:from>
    <xdr:to>
      <xdr:col>21</xdr:col>
      <xdr:colOff>212725</xdr:colOff>
      <xdr:row>77</xdr:row>
      <xdr:rowOff>46684</xdr:rowOff>
    </xdr:to>
    <xdr:sp macro="" textlink="">
      <xdr:nvSpPr>
        <xdr:cNvPr id="628" name="円/楕円 627"/>
        <xdr:cNvSpPr/>
      </xdr:nvSpPr>
      <xdr:spPr>
        <a:xfrm>
          <a:off x="14541500" y="1314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63211</xdr:rowOff>
    </xdr:from>
    <xdr:ext cx="599010" cy="259045"/>
    <xdr:sp macro="" textlink="">
      <xdr:nvSpPr>
        <xdr:cNvPr id="629" name="テキスト ボックス 628"/>
        <xdr:cNvSpPr txBox="1"/>
      </xdr:nvSpPr>
      <xdr:spPr>
        <a:xfrm>
          <a:off x="14292794" y="1292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102,747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124081</xdr:rowOff>
    </xdr:from>
    <xdr:to>
      <xdr:col>20</xdr:col>
      <xdr:colOff>9525</xdr:colOff>
      <xdr:row>77</xdr:row>
      <xdr:rowOff>54231</xdr:rowOff>
    </xdr:to>
    <xdr:sp macro="" textlink="">
      <xdr:nvSpPr>
        <xdr:cNvPr id="630" name="円/楕円 629"/>
        <xdr:cNvSpPr/>
      </xdr:nvSpPr>
      <xdr:spPr>
        <a:xfrm>
          <a:off x="13652500" y="1315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70759</xdr:rowOff>
    </xdr:from>
    <xdr:ext cx="599010" cy="259045"/>
    <xdr:sp macro="" textlink="">
      <xdr:nvSpPr>
        <xdr:cNvPr id="631" name="テキスト ボックス 630"/>
        <xdr:cNvSpPr txBox="1"/>
      </xdr:nvSpPr>
      <xdr:spPr>
        <a:xfrm>
          <a:off x="13403794" y="12929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100,766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104750</xdr:rowOff>
    </xdr:from>
    <xdr:to>
      <xdr:col>18</xdr:col>
      <xdr:colOff>492125</xdr:colOff>
      <xdr:row>77</xdr:row>
      <xdr:rowOff>34900</xdr:rowOff>
    </xdr:to>
    <xdr:sp macro="" textlink="">
      <xdr:nvSpPr>
        <xdr:cNvPr id="632" name="円/楕円 631"/>
        <xdr:cNvSpPr/>
      </xdr:nvSpPr>
      <xdr:spPr>
        <a:xfrm>
          <a:off x="12763500" y="131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51426</xdr:rowOff>
    </xdr:from>
    <xdr:ext cx="599010" cy="259045"/>
    <xdr:sp macro="" textlink="">
      <xdr:nvSpPr>
        <xdr:cNvPr id="633" name="テキスト ボックス 632"/>
        <xdr:cNvSpPr txBox="1"/>
      </xdr:nvSpPr>
      <xdr:spPr>
        <a:xfrm>
          <a:off x="12514794" y="129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112602</xdr:rowOff>
    </xdr:from>
    <xdr:to>
      <xdr:col>23</xdr:col>
      <xdr:colOff>517525</xdr:colOff>
      <xdr:row>98</xdr:row>
      <xdr:rowOff>123610</xdr:rowOff>
    </xdr:to>
    <xdr:cxnSp macro="">
      <xdr:nvCxnSpPr>
        <xdr:cNvPr id="660" name="直線コネクタ 659"/>
        <xdr:cNvCxnSpPr/>
      </xdr:nvCxnSpPr>
      <xdr:spPr>
        <a:xfrm flipV="1">
          <a:off x="15481300" y="16914702"/>
          <a:ext cx="838200" cy="1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123610</xdr:rowOff>
    </xdr:from>
    <xdr:to>
      <xdr:col>22</xdr:col>
      <xdr:colOff>365125</xdr:colOff>
      <xdr:row>98</xdr:row>
      <xdr:rowOff>129443</xdr:rowOff>
    </xdr:to>
    <xdr:cxnSp macro="">
      <xdr:nvCxnSpPr>
        <xdr:cNvPr id="663" name="直線コネクタ 662"/>
        <xdr:cNvCxnSpPr/>
      </xdr:nvCxnSpPr>
      <xdr:spPr>
        <a:xfrm flipV="1">
          <a:off x="14592300" y="16925710"/>
          <a:ext cx="889000" cy="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122761</xdr:rowOff>
    </xdr:from>
    <xdr:to>
      <xdr:col>21</xdr:col>
      <xdr:colOff>161925</xdr:colOff>
      <xdr:row>98</xdr:row>
      <xdr:rowOff>129443</xdr:rowOff>
    </xdr:to>
    <xdr:cxnSp macro="">
      <xdr:nvCxnSpPr>
        <xdr:cNvPr id="666" name="直線コネクタ 665"/>
        <xdr:cNvCxnSpPr/>
      </xdr:nvCxnSpPr>
      <xdr:spPr>
        <a:xfrm>
          <a:off x="13703300" y="16924861"/>
          <a:ext cx="889000" cy="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99985</xdr:rowOff>
    </xdr:from>
    <xdr:to>
      <xdr:col>19</xdr:col>
      <xdr:colOff>644525</xdr:colOff>
      <xdr:row>98</xdr:row>
      <xdr:rowOff>122761</xdr:rowOff>
    </xdr:to>
    <xdr:cxnSp macro="">
      <xdr:nvCxnSpPr>
        <xdr:cNvPr id="669" name="直線コネクタ 668"/>
        <xdr:cNvCxnSpPr/>
      </xdr:nvCxnSpPr>
      <xdr:spPr>
        <a:xfrm>
          <a:off x="12814300" y="16902085"/>
          <a:ext cx="889000" cy="2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61802</xdr:rowOff>
    </xdr:from>
    <xdr:to>
      <xdr:col>23</xdr:col>
      <xdr:colOff>568325</xdr:colOff>
      <xdr:row>98</xdr:row>
      <xdr:rowOff>163402</xdr:rowOff>
    </xdr:to>
    <xdr:sp macro="" textlink="">
      <xdr:nvSpPr>
        <xdr:cNvPr id="679" name="円/楕円 678"/>
        <xdr:cNvSpPr/>
      </xdr:nvSpPr>
      <xdr:spPr>
        <a:xfrm>
          <a:off x="16268700" y="1686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534377" cy="259045"/>
    <xdr:sp macro="" textlink="">
      <xdr:nvSpPr>
        <xdr:cNvPr id="680" name="積立金該当値テキスト"/>
        <xdr:cNvSpPr txBox="1"/>
      </xdr:nvSpPr>
      <xdr:spPr>
        <a:xfrm>
          <a:off x="16370300" y="168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11,854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72810</xdr:rowOff>
    </xdr:from>
    <xdr:to>
      <xdr:col>22</xdr:col>
      <xdr:colOff>415925</xdr:colOff>
      <xdr:row>99</xdr:row>
      <xdr:rowOff>2960</xdr:rowOff>
    </xdr:to>
    <xdr:sp macro="" textlink="">
      <xdr:nvSpPr>
        <xdr:cNvPr id="681" name="円/楕円 680"/>
        <xdr:cNvSpPr/>
      </xdr:nvSpPr>
      <xdr:spPr>
        <a:xfrm>
          <a:off x="15430500" y="168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165537</xdr:rowOff>
    </xdr:from>
    <xdr:ext cx="469744" cy="259045"/>
    <xdr:sp macro="" textlink="">
      <xdr:nvSpPr>
        <xdr:cNvPr id="682" name="テキスト ボックス 681"/>
        <xdr:cNvSpPr txBox="1"/>
      </xdr:nvSpPr>
      <xdr:spPr>
        <a:xfrm>
          <a:off x="15246427" y="169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78643</xdr:rowOff>
    </xdr:from>
    <xdr:to>
      <xdr:col>21</xdr:col>
      <xdr:colOff>212725</xdr:colOff>
      <xdr:row>99</xdr:row>
      <xdr:rowOff>8793</xdr:rowOff>
    </xdr:to>
    <xdr:sp macro="" textlink="">
      <xdr:nvSpPr>
        <xdr:cNvPr id="683" name="円/楕円 682"/>
        <xdr:cNvSpPr/>
      </xdr:nvSpPr>
      <xdr:spPr>
        <a:xfrm>
          <a:off x="14541500" y="168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171370</xdr:rowOff>
    </xdr:from>
    <xdr:ext cx="469744" cy="259045"/>
    <xdr:sp macro="" textlink="">
      <xdr:nvSpPr>
        <xdr:cNvPr id="684" name="テキスト ボックス 683"/>
        <xdr:cNvSpPr txBox="1"/>
      </xdr:nvSpPr>
      <xdr:spPr>
        <a:xfrm>
          <a:off x="14357427" y="169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71961</xdr:rowOff>
    </xdr:from>
    <xdr:to>
      <xdr:col>20</xdr:col>
      <xdr:colOff>9525</xdr:colOff>
      <xdr:row>99</xdr:row>
      <xdr:rowOff>2111</xdr:rowOff>
    </xdr:to>
    <xdr:sp macro="" textlink="">
      <xdr:nvSpPr>
        <xdr:cNvPr id="685" name="円/楕円 684"/>
        <xdr:cNvSpPr/>
      </xdr:nvSpPr>
      <xdr:spPr>
        <a:xfrm>
          <a:off x="13652500" y="1687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164688</xdr:rowOff>
    </xdr:from>
    <xdr:ext cx="469744" cy="259045"/>
    <xdr:sp macro="" textlink="">
      <xdr:nvSpPr>
        <xdr:cNvPr id="686" name="テキスト ボックス 685"/>
        <xdr:cNvSpPr txBox="1"/>
      </xdr:nvSpPr>
      <xdr:spPr>
        <a:xfrm>
          <a:off x="13468427" y="1696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49185</xdr:rowOff>
    </xdr:from>
    <xdr:to>
      <xdr:col>18</xdr:col>
      <xdr:colOff>492125</xdr:colOff>
      <xdr:row>98</xdr:row>
      <xdr:rowOff>150785</xdr:rowOff>
    </xdr:to>
    <xdr:sp macro="" textlink="">
      <xdr:nvSpPr>
        <xdr:cNvPr id="687" name="円/楕円 686"/>
        <xdr:cNvSpPr/>
      </xdr:nvSpPr>
      <xdr:spPr>
        <a:xfrm>
          <a:off x="12763500" y="1685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141912</xdr:rowOff>
    </xdr:from>
    <xdr:ext cx="534377" cy="259045"/>
    <xdr:sp macro="" textlink="">
      <xdr:nvSpPr>
        <xdr:cNvPr id="688" name="テキスト ボックス 687"/>
        <xdr:cNvSpPr txBox="1"/>
      </xdr:nvSpPr>
      <xdr:spPr>
        <a:xfrm>
          <a:off x="12547111" y="1694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118257</xdr:rowOff>
    </xdr:from>
    <xdr:to>
      <xdr:col>32</xdr:col>
      <xdr:colOff>187325</xdr:colOff>
      <xdr:row>38</xdr:row>
      <xdr:rowOff>119172</xdr:rowOff>
    </xdr:to>
    <xdr:cxnSp macro="">
      <xdr:nvCxnSpPr>
        <xdr:cNvPr id="715" name="直線コネクタ 714"/>
        <xdr:cNvCxnSpPr/>
      </xdr:nvCxnSpPr>
      <xdr:spPr>
        <a:xfrm flipV="1">
          <a:off x="21323300" y="6633357"/>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119172</xdr:rowOff>
    </xdr:from>
    <xdr:to>
      <xdr:col>31</xdr:col>
      <xdr:colOff>34925</xdr:colOff>
      <xdr:row>38</xdr:row>
      <xdr:rowOff>119949</xdr:rowOff>
    </xdr:to>
    <xdr:cxnSp macro="">
      <xdr:nvCxnSpPr>
        <xdr:cNvPr id="718" name="直線コネクタ 717"/>
        <xdr:cNvCxnSpPr/>
      </xdr:nvCxnSpPr>
      <xdr:spPr>
        <a:xfrm flipV="1">
          <a:off x="20434300" y="6634272"/>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78390</xdr:rowOff>
    </xdr:from>
    <xdr:to>
      <xdr:col>29</xdr:col>
      <xdr:colOff>517525</xdr:colOff>
      <xdr:row>38</xdr:row>
      <xdr:rowOff>119949</xdr:rowOff>
    </xdr:to>
    <xdr:cxnSp macro="">
      <xdr:nvCxnSpPr>
        <xdr:cNvPr id="721" name="直線コネクタ 720"/>
        <xdr:cNvCxnSpPr/>
      </xdr:nvCxnSpPr>
      <xdr:spPr>
        <a:xfrm>
          <a:off x="19545300" y="6593490"/>
          <a:ext cx="889000" cy="4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73771</xdr:rowOff>
    </xdr:from>
    <xdr:to>
      <xdr:col>28</xdr:col>
      <xdr:colOff>314325</xdr:colOff>
      <xdr:row>38</xdr:row>
      <xdr:rowOff>78390</xdr:rowOff>
    </xdr:to>
    <xdr:cxnSp macro="">
      <xdr:nvCxnSpPr>
        <xdr:cNvPr id="724" name="直線コネクタ 723"/>
        <xdr:cNvCxnSpPr/>
      </xdr:nvCxnSpPr>
      <xdr:spPr>
        <a:xfrm>
          <a:off x="18656300" y="6588871"/>
          <a:ext cx="889000" cy="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67457</xdr:rowOff>
    </xdr:from>
    <xdr:to>
      <xdr:col>32</xdr:col>
      <xdr:colOff>238125</xdr:colOff>
      <xdr:row>38</xdr:row>
      <xdr:rowOff>169057</xdr:rowOff>
    </xdr:to>
    <xdr:sp macro="" textlink="">
      <xdr:nvSpPr>
        <xdr:cNvPr id="734" name="円/楕円 733"/>
        <xdr:cNvSpPr/>
      </xdr:nvSpPr>
      <xdr:spPr>
        <a:xfrm>
          <a:off x="22110700" y="658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160870</xdr:rowOff>
    </xdr:from>
    <xdr:ext cx="378565" cy="259045"/>
    <xdr:sp macro="" textlink="">
      <xdr:nvSpPr>
        <xdr:cNvPr id="735" name="投資及び出資金該当値テキスト"/>
        <xdr:cNvSpPr txBox="1"/>
      </xdr:nvSpPr>
      <xdr:spPr>
        <a:xfrm>
          <a:off x="22212300" y="650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68372</xdr:rowOff>
    </xdr:from>
    <xdr:to>
      <xdr:col>31</xdr:col>
      <xdr:colOff>85725</xdr:colOff>
      <xdr:row>38</xdr:row>
      <xdr:rowOff>169972</xdr:rowOff>
    </xdr:to>
    <xdr:sp macro="" textlink="">
      <xdr:nvSpPr>
        <xdr:cNvPr id="736" name="円/楕円 735"/>
        <xdr:cNvSpPr/>
      </xdr:nvSpPr>
      <xdr:spPr>
        <a:xfrm>
          <a:off x="21272500" y="658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161099</xdr:rowOff>
    </xdr:from>
    <xdr:ext cx="378565" cy="259045"/>
    <xdr:sp macro="" textlink="">
      <xdr:nvSpPr>
        <xdr:cNvPr id="737" name="テキスト ボックス 736"/>
        <xdr:cNvSpPr txBox="1"/>
      </xdr:nvSpPr>
      <xdr:spPr>
        <a:xfrm>
          <a:off x="21134017" y="6676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69149</xdr:rowOff>
    </xdr:from>
    <xdr:to>
      <xdr:col>29</xdr:col>
      <xdr:colOff>568325</xdr:colOff>
      <xdr:row>38</xdr:row>
      <xdr:rowOff>170749</xdr:rowOff>
    </xdr:to>
    <xdr:sp macro="" textlink="">
      <xdr:nvSpPr>
        <xdr:cNvPr id="738" name="円/楕円 737"/>
        <xdr:cNvSpPr/>
      </xdr:nvSpPr>
      <xdr:spPr>
        <a:xfrm>
          <a:off x="20383500" y="658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161876</xdr:rowOff>
    </xdr:from>
    <xdr:ext cx="378565" cy="259045"/>
    <xdr:sp macro="" textlink="">
      <xdr:nvSpPr>
        <xdr:cNvPr id="739" name="テキスト ボックス 738"/>
        <xdr:cNvSpPr txBox="1"/>
      </xdr:nvSpPr>
      <xdr:spPr>
        <a:xfrm>
          <a:off x="20245017" y="6676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27590</xdr:rowOff>
    </xdr:from>
    <xdr:to>
      <xdr:col>28</xdr:col>
      <xdr:colOff>365125</xdr:colOff>
      <xdr:row>38</xdr:row>
      <xdr:rowOff>129190</xdr:rowOff>
    </xdr:to>
    <xdr:sp macro="" textlink="">
      <xdr:nvSpPr>
        <xdr:cNvPr id="740" name="円/楕円 739"/>
        <xdr:cNvSpPr/>
      </xdr:nvSpPr>
      <xdr:spPr>
        <a:xfrm>
          <a:off x="19494500" y="654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120317</xdr:rowOff>
    </xdr:from>
    <xdr:ext cx="469744" cy="259045"/>
    <xdr:sp macro="" textlink="">
      <xdr:nvSpPr>
        <xdr:cNvPr id="741" name="テキスト ボックス 740"/>
        <xdr:cNvSpPr txBox="1"/>
      </xdr:nvSpPr>
      <xdr:spPr>
        <a:xfrm>
          <a:off x="19310427" y="663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22971</xdr:rowOff>
    </xdr:from>
    <xdr:to>
      <xdr:col>27</xdr:col>
      <xdr:colOff>161925</xdr:colOff>
      <xdr:row>38</xdr:row>
      <xdr:rowOff>124571</xdr:rowOff>
    </xdr:to>
    <xdr:sp macro="" textlink="">
      <xdr:nvSpPr>
        <xdr:cNvPr id="742" name="円/楕円 741"/>
        <xdr:cNvSpPr/>
      </xdr:nvSpPr>
      <xdr:spPr>
        <a:xfrm>
          <a:off x="18605500" y="653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115698</xdr:rowOff>
    </xdr:from>
    <xdr:ext cx="469744" cy="259045"/>
    <xdr:sp macro="" textlink="">
      <xdr:nvSpPr>
        <xdr:cNvPr id="743" name="テキスト ボックス 742"/>
        <xdr:cNvSpPr txBox="1"/>
      </xdr:nvSpPr>
      <xdr:spPr>
        <a:xfrm>
          <a:off x="18421427" y="663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53728</xdr:rowOff>
    </xdr:from>
    <xdr:to>
      <xdr:col>32</xdr:col>
      <xdr:colOff>187325</xdr:colOff>
      <xdr:row>52</xdr:row>
      <xdr:rowOff>69786</xdr:rowOff>
    </xdr:to>
    <xdr:cxnSp macro="">
      <xdr:nvCxnSpPr>
        <xdr:cNvPr id="772" name="直線コネクタ 771"/>
        <xdr:cNvCxnSpPr/>
      </xdr:nvCxnSpPr>
      <xdr:spPr>
        <a:xfrm flipV="1">
          <a:off x="21323300" y="8969128"/>
          <a:ext cx="838200" cy="1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17892</xdr:rowOff>
    </xdr:from>
    <xdr:ext cx="469744" cy="259045"/>
    <xdr:sp macro="" textlink="">
      <xdr:nvSpPr>
        <xdr:cNvPr id="773" name="貸付金平均値テキスト"/>
        <xdr:cNvSpPr txBox="1"/>
      </xdr:nvSpPr>
      <xdr:spPr>
        <a:xfrm>
          <a:off x="22212300" y="9961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69786</xdr:rowOff>
    </xdr:from>
    <xdr:to>
      <xdr:col>31</xdr:col>
      <xdr:colOff>34925</xdr:colOff>
      <xdr:row>52</xdr:row>
      <xdr:rowOff>93085</xdr:rowOff>
    </xdr:to>
    <xdr:cxnSp macro="">
      <xdr:nvCxnSpPr>
        <xdr:cNvPr id="775" name="直線コネクタ 774"/>
        <xdr:cNvCxnSpPr/>
      </xdr:nvCxnSpPr>
      <xdr:spPr>
        <a:xfrm flipV="1">
          <a:off x="20434300" y="8985186"/>
          <a:ext cx="889000" cy="2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126496</xdr:rowOff>
    </xdr:from>
    <xdr:ext cx="469744" cy="259045"/>
    <xdr:sp macro="" textlink="">
      <xdr:nvSpPr>
        <xdr:cNvPr id="777" name="テキスト ボックス 776"/>
        <xdr:cNvSpPr txBox="1"/>
      </xdr:nvSpPr>
      <xdr:spPr>
        <a:xfrm>
          <a:off x="21088427" y="1007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93085</xdr:rowOff>
    </xdr:from>
    <xdr:to>
      <xdr:col>29</xdr:col>
      <xdr:colOff>517525</xdr:colOff>
      <xdr:row>52</xdr:row>
      <xdr:rowOff>132175</xdr:rowOff>
    </xdr:to>
    <xdr:cxnSp macro="">
      <xdr:nvCxnSpPr>
        <xdr:cNvPr id="778" name="直線コネクタ 777"/>
        <xdr:cNvCxnSpPr/>
      </xdr:nvCxnSpPr>
      <xdr:spPr>
        <a:xfrm flipV="1">
          <a:off x="19545300" y="9008485"/>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120343</xdr:rowOff>
    </xdr:from>
    <xdr:ext cx="469744" cy="259045"/>
    <xdr:sp macro="" textlink="">
      <xdr:nvSpPr>
        <xdr:cNvPr id="780" name="テキスト ボックス 779"/>
        <xdr:cNvSpPr txBox="1"/>
      </xdr:nvSpPr>
      <xdr:spPr>
        <a:xfrm>
          <a:off x="20199427" y="100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132175</xdr:rowOff>
    </xdr:from>
    <xdr:to>
      <xdr:col>28</xdr:col>
      <xdr:colOff>314325</xdr:colOff>
      <xdr:row>53</xdr:row>
      <xdr:rowOff>5931</xdr:rowOff>
    </xdr:to>
    <xdr:cxnSp macro="">
      <xdr:nvCxnSpPr>
        <xdr:cNvPr id="781" name="直線コネクタ 780"/>
        <xdr:cNvCxnSpPr/>
      </xdr:nvCxnSpPr>
      <xdr:spPr>
        <a:xfrm flipV="1">
          <a:off x="18656300" y="9047575"/>
          <a:ext cx="889000" cy="4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118362</xdr:rowOff>
    </xdr:from>
    <xdr:ext cx="469744" cy="259045"/>
    <xdr:sp macro="" textlink="">
      <xdr:nvSpPr>
        <xdr:cNvPr id="783" name="テキスト ボックス 782"/>
        <xdr:cNvSpPr txBox="1"/>
      </xdr:nvSpPr>
      <xdr:spPr>
        <a:xfrm>
          <a:off x="19310427" y="1006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111065</xdr:rowOff>
    </xdr:from>
    <xdr:ext cx="469744" cy="259045"/>
    <xdr:sp macro="" textlink="">
      <xdr:nvSpPr>
        <xdr:cNvPr id="785" name="テキスト ボックス 784"/>
        <xdr:cNvSpPr txBox="1"/>
      </xdr:nvSpPr>
      <xdr:spPr>
        <a:xfrm>
          <a:off x="18421427" y="1005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52</xdr:row>
      <xdr:rowOff>2928</xdr:rowOff>
    </xdr:from>
    <xdr:to>
      <xdr:col>32</xdr:col>
      <xdr:colOff>238125</xdr:colOff>
      <xdr:row>52</xdr:row>
      <xdr:rowOff>104528</xdr:rowOff>
    </xdr:to>
    <xdr:sp macro="" textlink="">
      <xdr:nvSpPr>
        <xdr:cNvPr id="791" name="円/楕円 790"/>
        <xdr:cNvSpPr/>
      </xdr:nvSpPr>
      <xdr:spPr>
        <a:xfrm>
          <a:off x="22110700" y="891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51</xdr:row>
      <xdr:rowOff>25805</xdr:rowOff>
    </xdr:from>
    <xdr:ext cx="534377" cy="259045"/>
    <xdr:sp macro="" textlink="">
      <xdr:nvSpPr>
        <xdr:cNvPr id="792" name="貸付金該当値テキスト"/>
        <xdr:cNvSpPr txBox="1"/>
      </xdr:nvSpPr>
      <xdr:spPr>
        <a:xfrm>
          <a:off x="22212300" y="876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62,513</a:t>
          </a:r>
          <a:endParaRPr kumimoji="1" lang="ja-JP" altLang="en-US" sz="1000" b="1">
            <a:solidFill>
              <a:srgbClr val="FF0000"/>
            </a:solidFill>
            <a:latin typeface="ＭＳ Ｐゴシック"/>
          </a:endParaRPr>
        </a:p>
      </xdr:txBody>
    </xdr:sp>
    <xdr:clientData/>
  </xdr:oneCellAnchor>
  <xdr:twoCellAnchor>
    <xdr:from>
      <xdr:col>30</xdr:col>
      <xdr:colOff>669925</xdr:colOff>
      <xdr:row>52</xdr:row>
      <xdr:rowOff>18986</xdr:rowOff>
    </xdr:from>
    <xdr:to>
      <xdr:col>31</xdr:col>
      <xdr:colOff>85725</xdr:colOff>
      <xdr:row>52</xdr:row>
      <xdr:rowOff>120586</xdr:rowOff>
    </xdr:to>
    <xdr:sp macro="" textlink="">
      <xdr:nvSpPr>
        <xdr:cNvPr id="793" name="円/楕円 792"/>
        <xdr:cNvSpPr/>
      </xdr:nvSpPr>
      <xdr:spPr>
        <a:xfrm>
          <a:off x="21272500" y="893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50</xdr:row>
      <xdr:rowOff>137113</xdr:rowOff>
    </xdr:from>
    <xdr:ext cx="534377" cy="259045"/>
    <xdr:sp macro="" textlink="">
      <xdr:nvSpPr>
        <xdr:cNvPr id="794" name="テキスト ボックス 793"/>
        <xdr:cNvSpPr txBox="1"/>
      </xdr:nvSpPr>
      <xdr:spPr>
        <a:xfrm>
          <a:off x="21056111" y="870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61,670</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42285</xdr:rowOff>
    </xdr:from>
    <xdr:to>
      <xdr:col>29</xdr:col>
      <xdr:colOff>568325</xdr:colOff>
      <xdr:row>52</xdr:row>
      <xdr:rowOff>143885</xdr:rowOff>
    </xdr:to>
    <xdr:sp macro="" textlink="">
      <xdr:nvSpPr>
        <xdr:cNvPr id="795" name="円/楕円 794"/>
        <xdr:cNvSpPr/>
      </xdr:nvSpPr>
      <xdr:spPr>
        <a:xfrm>
          <a:off x="20383500" y="895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160412</xdr:rowOff>
    </xdr:from>
    <xdr:ext cx="534377" cy="259045"/>
    <xdr:sp macro="" textlink="">
      <xdr:nvSpPr>
        <xdr:cNvPr id="796" name="テキスト ボックス 795"/>
        <xdr:cNvSpPr txBox="1"/>
      </xdr:nvSpPr>
      <xdr:spPr>
        <a:xfrm>
          <a:off x="20167111" y="873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60,447</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81375</xdr:rowOff>
    </xdr:from>
    <xdr:to>
      <xdr:col>28</xdr:col>
      <xdr:colOff>365125</xdr:colOff>
      <xdr:row>53</xdr:row>
      <xdr:rowOff>11525</xdr:rowOff>
    </xdr:to>
    <xdr:sp macro="" textlink="">
      <xdr:nvSpPr>
        <xdr:cNvPr id="797" name="円/楕円 796"/>
        <xdr:cNvSpPr/>
      </xdr:nvSpPr>
      <xdr:spPr>
        <a:xfrm>
          <a:off x="19494500" y="899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28052</xdr:rowOff>
    </xdr:from>
    <xdr:ext cx="534377" cy="259045"/>
    <xdr:sp macro="" textlink="">
      <xdr:nvSpPr>
        <xdr:cNvPr id="798" name="テキスト ボックス 797"/>
        <xdr:cNvSpPr txBox="1"/>
      </xdr:nvSpPr>
      <xdr:spPr>
        <a:xfrm>
          <a:off x="19278111" y="877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58,395</a:t>
          </a:r>
          <a:endParaRPr kumimoji="1" lang="ja-JP" altLang="en-US" sz="1000" b="1">
            <a:solidFill>
              <a:srgbClr val="FF0000"/>
            </a:solidFill>
            <a:latin typeface="ＭＳ Ｐゴシック"/>
          </a:endParaRPr>
        </a:p>
      </xdr:txBody>
    </xdr:sp>
    <xdr:clientData/>
  </xdr:oneCellAnchor>
  <xdr:twoCellAnchor>
    <xdr:from>
      <xdr:col>27</xdr:col>
      <xdr:colOff>60325</xdr:colOff>
      <xdr:row>52</xdr:row>
      <xdr:rowOff>126581</xdr:rowOff>
    </xdr:from>
    <xdr:to>
      <xdr:col>27</xdr:col>
      <xdr:colOff>161925</xdr:colOff>
      <xdr:row>53</xdr:row>
      <xdr:rowOff>56731</xdr:rowOff>
    </xdr:to>
    <xdr:sp macro="" textlink="">
      <xdr:nvSpPr>
        <xdr:cNvPr id="799" name="円/楕円 798"/>
        <xdr:cNvSpPr/>
      </xdr:nvSpPr>
      <xdr:spPr>
        <a:xfrm>
          <a:off x="18605500" y="904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73258</xdr:rowOff>
    </xdr:from>
    <xdr:ext cx="534377" cy="259045"/>
    <xdr:sp macro="" textlink="">
      <xdr:nvSpPr>
        <xdr:cNvPr id="800" name="テキスト ボックス 799"/>
        <xdr:cNvSpPr txBox="1"/>
      </xdr:nvSpPr>
      <xdr:spPr>
        <a:xfrm>
          <a:off x="18389111" y="881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56,022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22923</xdr:rowOff>
    </xdr:from>
    <xdr:to>
      <xdr:col>32</xdr:col>
      <xdr:colOff>187325</xdr:colOff>
      <xdr:row>72</xdr:row>
      <xdr:rowOff>121393</xdr:rowOff>
    </xdr:to>
    <xdr:cxnSp macro="">
      <xdr:nvCxnSpPr>
        <xdr:cNvPr id="830" name="直線コネクタ 829"/>
        <xdr:cNvCxnSpPr/>
      </xdr:nvCxnSpPr>
      <xdr:spPr>
        <a:xfrm flipV="1">
          <a:off x="21323300" y="12367323"/>
          <a:ext cx="838200" cy="9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76835</xdr:rowOff>
    </xdr:from>
    <xdr:to>
      <xdr:col>31</xdr:col>
      <xdr:colOff>34925</xdr:colOff>
      <xdr:row>72</xdr:row>
      <xdr:rowOff>121393</xdr:rowOff>
    </xdr:to>
    <xdr:cxnSp macro="">
      <xdr:nvCxnSpPr>
        <xdr:cNvPr id="833" name="直線コネクタ 832"/>
        <xdr:cNvCxnSpPr/>
      </xdr:nvCxnSpPr>
      <xdr:spPr>
        <a:xfrm>
          <a:off x="20434300" y="12421235"/>
          <a:ext cx="889000" cy="4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76835</xdr:rowOff>
    </xdr:from>
    <xdr:to>
      <xdr:col>29</xdr:col>
      <xdr:colOff>517525</xdr:colOff>
      <xdr:row>72</xdr:row>
      <xdr:rowOff>102343</xdr:rowOff>
    </xdr:to>
    <xdr:cxnSp macro="">
      <xdr:nvCxnSpPr>
        <xdr:cNvPr id="836" name="直線コネクタ 835"/>
        <xdr:cNvCxnSpPr/>
      </xdr:nvCxnSpPr>
      <xdr:spPr>
        <a:xfrm flipV="1">
          <a:off x="19545300" y="12421235"/>
          <a:ext cx="889000" cy="2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102343</xdr:rowOff>
    </xdr:from>
    <xdr:to>
      <xdr:col>28</xdr:col>
      <xdr:colOff>314325</xdr:colOff>
      <xdr:row>73</xdr:row>
      <xdr:rowOff>41897</xdr:rowOff>
    </xdr:to>
    <xdr:cxnSp macro="">
      <xdr:nvCxnSpPr>
        <xdr:cNvPr id="839" name="直線コネクタ 838"/>
        <xdr:cNvCxnSpPr/>
      </xdr:nvCxnSpPr>
      <xdr:spPr>
        <a:xfrm flipV="1">
          <a:off x="18656300" y="12446743"/>
          <a:ext cx="889000" cy="11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71</xdr:row>
      <xdr:rowOff>143573</xdr:rowOff>
    </xdr:from>
    <xdr:to>
      <xdr:col>32</xdr:col>
      <xdr:colOff>238125</xdr:colOff>
      <xdr:row>72</xdr:row>
      <xdr:rowOff>73723</xdr:rowOff>
    </xdr:to>
    <xdr:sp macro="" textlink="">
      <xdr:nvSpPr>
        <xdr:cNvPr id="849" name="円/楕円 848"/>
        <xdr:cNvSpPr/>
      </xdr:nvSpPr>
      <xdr:spPr>
        <a:xfrm>
          <a:off x="22110700" y="123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166450</xdr:rowOff>
    </xdr:from>
    <xdr:ext cx="534377" cy="259045"/>
    <xdr:sp macro="" textlink="">
      <xdr:nvSpPr>
        <xdr:cNvPr id="850" name="繰出金該当値テキスト"/>
        <xdr:cNvSpPr txBox="1"/>
      </xdr:nvSpPr>
      <xdr:spPr>
        <a:xfrm>
          <a:off x="22212300" y="1216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84,130</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70593</xdr:rowOff>
    </xdr:from>
    <xdr:to>
      <xdr:col>31</xdr:col>
      <xdr:colOff>85725</xdr:colOff>
      <xdr:row>73</xdr:row>
      <xdr:rowOff>743</xdr:rowOff>
    </xdr:to>
    <xdr:sp macro="" textlink="">
      <xdr:nvSpPr>
        <xdr:cNvPr id="851" name="円/楕円 850"/>
        <xdr:cNvSpPr/>
      </xdr:nvSpPr>
      <xdr:spPr>
        <a:xfrm>
          <a:off x="21272500" y="1241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17270</xdr:rowOff>
    </xdr:from>
    <xdr:ext cx="534377" cy="259045"/>
    <xdr:sp macro="" textlink="">
      <xdr:nvSpPr>
        <xdr:cNvPr id="852" name="テキスト ボックス 851"/>
        <xdr:cNvSpPr txBox="1"/>
      </xdr:nvSpPr>
      <xdr:spPr>
        <a:xfrm>
          <a:off x="21056111" y="1219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78,961</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26035</xdr:rowOff>
    </xdr:from>
    <xdr:to>
      <xdr:col>29</xdr:col>
      <xdr:colOff>568325</xdr:colOff>
      <xdr:row>72</xdr:row>
      <xdr:rowOff>127635</xdr:rowOff>
    </xdr:to>
    <xdr:sp macro="" textlink="">
      <xdr:nvSpPr>
        <xdr:cNvPr id="853" name="円/楕円 852"/>
        <xdr:cNvSpPr/>
      </xdr:nvSpPr>
      <xdr:spPr>
        <a:xfrm>
          <a:off x="20383500" y="1237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144162</xdr:rowOff>
    </xdr:from>
    <xdr:ext cx="534377" cy="259045"/>
    <xdr:sp macro="" textlink="">
      <xdr:nvSpPr>
        <xdr:cNvPr id="854" name="テキスト ボックス 853"/>
        <xdr:cNvSpPr txBox="1"/>
      </xdr:nvSpPr>
      <xdr:spPr>
        <a:xfrm>
          <a:off x="20167111" y="1214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81,300</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51543</xdr:rowOff>
    </xdr:from>
    <xdr:to>
      <xdr:col>28</xdr:col>
      <xdr:colOff>365125</xdr:colOff>
      <xdr:row>72</xdr:row>
      <xdr:rowOff>153143</xdr:rowOff>
    </xdr:to>
    <xdr:sp macro="" textlink="">
      <xdr:nvSpPr>
        <xdr:cNvPr id="855" name="円/楕円 854"/>
        <xdr:cNvSpPr/>
      </xdr:nvSpPr>
      <xdr:spPr>
        <a:xfrm>
          <a:off x="19494500" y="123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169670</xdr:rowOff>
    </xdr:from>
    <xdr:ext cx="534377" cy="259045"/>
    <xdr:sp macro="" textlink="">
      <xdr:nvSpPr>
        <xdr:cNvPr id="856" name="テキスト ボックス 855"/>
        <xdr:cNvSpPr txBox="1"/>
      </xdr:nvSpPr>
      <xdr:spPr>
        <a:xfrm>
          <a:off x="19278111" y="1217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79,961</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162547</xdr:rowOff>
    </xdr:from>
    <xdr:to>
      <xdr:col>27</xdr:col>
      <xdr:colOff>161925</xdr:colOff>
      <xdr:row>73</xdr:row>
      <xdr:rowOff>92697</xdr:rowOff>
    </xdr:to>
    <xdr:sp macro="" textlink="">
      <xdr:nvSpPr>
        <xdr:cNvPr id="857" name="円/楕円 856"/>
        <xdr:cNvSpPr/>
      </xdr:nvSpPr>
      <xdr:spPr>
        <a:xfrm>
          <a:off x="18605500" y="125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109224</xdr:rowOff>
    </xdr:from>
    <xdr:ext cx="534377" cy="259045"/>
    <xdr:sp macro="" textlink="">
      <xdr:nvSpPr>
        <xdr:cNvPr id="858" name="テキスト ボックス 857"/>
        <xdr:cNvSpPr txBox="1"/>
      </xdr:nvSpPr>
      <xdr:spPr>
        <a:xfrm>
          <a:off x="18389111" y="122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74,134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維持補修費については、豪雪地帯により除排雪経費に多額を要していることや施設の老朽化等により修繕が多額であることから、今後の人口減少を踏まえた施設の適正配置について公共施設等総合管理計画を推進するとともに安心・安全な施設の維持管理に努める。</a:t>
          </a:r>
          <a:endParaRPr kumimoji="1" lang="en-US" altLang="ja-JP" sz="1300">
            <a:latin typeface="ＭＳ Ｐゴシック"/>
          </a:endParaRPr>
        </a:p>
        <a:p>
          <a:r>
            <a:rPr kumimoji="1" lang="ja-JP" altLang="en-US" sz="1300">
              <a:latin typeface="ＭＳ Ｐゴシック"/>
            </a:rPr>
            <a:t>・扶助費については、生活保護の受給者数が類似団体に比べ多いことや老人福祉施設を運営していることが要因である。</a:t>
          </a:r>
          <a:endParaRPr kumimoji="1" lang="en-US" altLang="ja-JP" sz="1300">
            <a:latin typeface="ＭＳ Ｐゴシック"/>
          </a:endParaRPr>
        </a:p>
        <a:p>
          <a:r>
            <a:rPr kumimoji="1" lang="ja-JP" altLang="en-US" sz="1300">
              <a:latin typeface="ＭＳ Ｐゴシック"/>
            </a:rPr>
            <a:t>・補助費等については、平成</a:t>
          </a:r>
          <a:r>
            <a:rPr kumimoji="1" lang="en-US" altLang="ja-JP" sz="1300">
              <a:latin typeface="ＭＳ Ｐゴシック"/>
            </a:rPr>
            <a:t>27</a:t>
          </a:r>
          <a:r>
            <a:rPr kumimoji="1" lang="ja-JP" altLang="en-US" sz="1300">
              <a:latin typeface="ＭＳ Ｐゴシック"/>
            </a:rPr>
            <a:t>年度に土地開発公社を解散するにあたり第</a:t>
          </a:r>
          <a:r>
            <a:rPr kumimoji="1" lang="en-US" altLang="ja-JP" sz="1300">
              <a:latin typeface="ＭＳ Ｐゴシック"/>
            </a:rPr>
            <a:t>3</a:t>
          </a:r>
          <a:r>
            <a:rPr kumimoji="1" lang="ja-JP" altLang="en-US" sz="1300">
              <a:latin typeface="ＭＳ Ｐゴシック"/>
            </a:rPr>
            <a:t>セクター等改革推進債を活用し金融機関からの借入金を返還したことによりが主な要素となっている。</a:t>
          </a:r>
          <a:endParaRPr kumimoji="1" lang="en-US" altLang="ja-JP" sz="1300">
            <a:latin typeface="ＭＳ Ｐゴシック"/>
          </a:endParaRPr>
        </a:p>
        <a:p>
          <a:r>
            <a:rPr kumimoji="1" lang="ja-JP" altLang="en-US" sz="1300">
              <a:latin typeface="ＭＳ Ｐゴシック"/>
            </a:rPr>
            <a:t>・貸付金については土地開発公社等の第</a:t>
          </a:r>
          <a:r>
            <a:rPr kumimoji="1" lang="en-US" altLang="ja-JP" sz="1300">
              <a:latin typeface="ＭＳ Ｐゴシック"/>
            </a:rPr>
            <a:t>3</a:t>
          </a:r>
          <a:r>
            <a:rPr kumimoji="1" lang="ja-JP" altLang="en-US" sz="1300">
              <a:latin typeface="ＭＳ Ｐゴシック"/>
            </a:rPr>
            <a:t>セクターへの貸し付けにより類似団体より高い水準にあるが、繰出金については、</a:t>
          </a:r>
          <a:r>
            <a:rPr lang="ja-JP" altLang="ja-JP" sz="1400" b="0" i="0" baseline="0">
              <a:solidFill>
                <a:schemeClr val="dk1"/>
              </a:solidFill>
              <a:effectLst/>
              <a:latin typeface="+mn-lt"/>
              <a:ea typeface="+mn-ea"/>
              <a:cs typeface="+mn-cs"/>
            </a:rPr>
            <a:t>下水道事業などの元利償還金に係る繰出金や国民健康保険事業</a:t>
          </a:r>
          <a:r>
            <a:rPr lang="ja-JP" altLang="en-US" sz="1400" b="0" i="0" baseline="0">
              <a:solidFill>
                <a:schemeClr val="dk1"/>
              </a:solidFill>
              <a:effectLst/>
              <a:latin typeface="+mn-lt"/>
              <a:ea typeface="+mn-ea"/>
              <a:cs typeface="+mn-cs"/>
            </a:rPr>
            <a:t>への繰出金により類似団体より高い水準にあるため、経費削減につとめ比率の低減を図る。</a:t>
          </a:r>
          <a:endParaRPr kumimoji="1" lang="en-US" altLang="ja-JP" sz="20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23,390
23,343
277.69
17,978,358
17,409,027
569,264
9,314,832
18,578,134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170.9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1207</xdr:rowOff>
    </xdr:from>
    <xdr:to>
      <xdr:col>6</xdr:col>
      <xdr:colOff>511175</xdr:colOff>
      <xdr:row>35</xdr:row>
      <xdr:rowOff>79311</xdr:rowOff>
    </xdr:to>
    <xdr:cxnSp macro="">
      <xdr:nvCxnSpPr>
        <xdr:cNvPr id="61" name="直線コネクタ 60"/>
        <xdr:cNvCxnSpPr/>
      </xdr:nvCxnSpPr>
      <xdr:spPr>
        <a:xfrm>
          <a:off x="3797300" y="6001957"/>
          <a:ext cx="838200" cy="7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1207</xdr:rowOff>
    </xdr:from>
    <xdr:to>
      <xdr:col>5</xdr:col>
      <xdr:colOff>358775</xdr:colOff>
      <xdr:row>35</xdr:row>
      <xdr:rowOff>47689</xdr:rowOff>
    </xdr:to>
    <xdr:cxnSp macro="">
      <xdr:nvCxnSpPr>
        <xdr:cNvPr id="64" name="直線コネクタ 63"/>
        <xdr:cNvCxnSpPr/>
      </xdr:nvCxnSpPr>
      <xdr:spPr>
        <a:xfrm flipV="1">
          <a:off x="2908300" y="6001957"/>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12827</xdr:rowOff>
    </xdr:from>
    <xdr:to>
      <xdr:col>4</xdr:col>
      <xdr:colOff>155575</xdr:colOff>
      <xdr:row>35</xdr:row>
      <xdr:rowOff>47689</xdr:rowOff>
    </xdr:to>
    <xdr:cxnSp macro="">
      <xdr:nvCxnSpPr>
        <xdr:cNvPr id="67" name="直線コネクタ 66"/>
        <xdr:cNvCxnSpPr/>
      </xdr:nvCxnSpPr>
      <xdr:spPr>
        <a:xfrm>
          <a:off x="2019300" y="6013577"/>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75883</xdr:rowOff>
    </xdr:from>
    <xdr:to>
      <xdr:col>2</xdr:col>
      <xdr:colOff>638175</xdr:colOff>
      <xdr:row>35</xdr:row>
      <xdr:rowOff>12827</xdr:rowOff>
    </xdr:to>
    <xdr:cxnSp macro="">
      <xdr:nvCxnSpPr>
        <xdr:cNvPr id="70" name="直線コネクタ 69"/>
        <xdr:cNvCxnSpPr/>
      </xdr:nvCxnSpPr>
      <xdr:spPr>
        <a:xfrm>
          <a:off x="1130300" y="5905183"/>
          <a:ext cx="889000" cy="10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28511</xdr:rowOff>
    </xdr:from>
    <xdr:to>
      <xdr:col>6</xdr:col>
      <xdr:colOff>561975</xdr:colOff>
      <xdr:row>35</xdr:row>
      <xdr:rowOff>130111</xdr:rowOff>
    </xdr:to>
    <xdr:sp macro="" textlink="">
      <xdr:nvSpPr>
        <xdr:cNvPr id="80" name="円/楕円 79"/>
        <xdr:cNvSpPr/>
      </xdr:nvSpPr>
      <xdr:spPr>
        <a:xfrm>
          <a:off x="4584700" y="60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6938</xdr:rowOff>
    </xdr:from>
    <xdr:ext cx="469744" cy="259045"/>
    <xdr:sp macro="" textlink="">
      <xdr:nvSpPr>
        <xdr:cNvPr id="81" name="議会費該当値テキスト"/>
        <xdr:cNvSpPr txBox="1"/>
      </xdr:nvSpPr>
      <xdr:spPr>
        <a:xfrm>
          <a:off x="4686300" y="600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121857</xdr:rowOff>
    </xdr:from>
    <xdr:to>
      <xdr:col>5</xdr:col>
      <xdr:colOff>409575</xdr:colOff>
      <xdr:row>35</xdr:row>
      <xdr:rowOff>52007</xdr:rowOff>
    </xdr:to>
    <xdr:sp macro="" textlink="">
      <xdr:nvSpPr>
        <xdr:cNvPr id="82" name="円/楕円 81"/>
        <xdr:cNvSpPr/>
      </xdr:nvSpPr>
      <xdr:spPr>
        <a:xfrm>
          <a:off x="3746500" y="595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68534</xdr:rowOff>
    </xdr:from>
    <xdr:ext cx="469744" cy="259045"/>
    <xdr:sp macro="" textlink="">
      <xdr:nvSpPr>
        <xdr:cNvPr id="83" name="テキスト ボックス 82"/>
        <xdr:cNvSpPr txBox="1"/>
      </xdr:nvSpPr>
      <xdr:spPr>
        <a:xfrm>
          <a:off x="3562427" y="572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168339</xdr:rowOff>
    </xdr:from>
    <xdr:to>
      <xdr:col>4</xdr:col>
      <xdr:colOff>206375</xdr:colOff>
      <xdr:row>35</xdr:row>
      <xdr:rowOff>98489</xdr:rowOff>
    </xdr:to>
    <xdr:sp macro="" textlink="">
      <xdr:nvSpPr>
        <xdr:cNvPr id="84" name="円/楕円 83"/>
        <xdr:cNvSpPr/>
      </xdr:nvSpPr>
      <xdr:spPr>
        <a:xfrm>
          <a:off x="2857500" y="599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115016</xdr:rowOff>
    </xdr:from>
    <xdr:ext cx="469744" cy="259045"/>
    <xdr:sp macro="" textlink="">
      <xdr:nvSpPr>
        <xdr:cNvPr id="85" name="テキスト ボックス 84"/>
        <xdr:cNvSpPr txBox="1"/>
      </xdr:nvSpPr>
      <xdr:spPr>
        <a:xfrm>
          <a:off x="2673427" y="577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133477</xdr:rowOff>
    </xdr:from>
    <xdr:to>
      <xdr:col>3</xdr:col>
      <xdr:colOff>3175</xdr:colOff>
      <xdr:row>35</xdr:row>
      <xdr:rowOff>63627</xdr:rowOff>
    </xdr:to>
    <xdr:sp macro="" textlink="">
      <xdr:nvSpPr>
        <xdr:cNvPr id="86" name="円/楕円 85"/>
        <xdr:cNvSpPr/>
      </xdr:nvSpPr>
      <xdr:spPr>
        <a:xfrm>
          <a:off x="1968500" y="596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80154</xdr:rowOff>
    </xdr:from>
    <xdr:ext cx="469744" cy="259045"/>
    <xdr:sp macro="" textlink="">
      <xdr:nvSpPr>
        <xdr:cNvPr id="87" name="テキスト ボックス 86"/>
        <xdr:cNvSpPr txBox="1"/>
      </xdr:nvSpPr>
      <xdr:spPr>
        <a:xfrm>
          <a:off x="1784427" y="573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25083</xdr:rowOff>
    </xdr:from>
    <xdr:to>
      <xdr:col>1</xdr:col>
      <xdr:colOff>485775</xdr:colOff>
      <xdr:row>34</xdr:row>
      <xdr:rowOff>126683</xdr:rowOff>
    </xdr:to>
    <xdr:sp macro="" textlink="">
      <xdr:nvSpPr>
        <xdr:cNvPr id="88" name="円/楕円 87"/>
        <xdr:cNvSpPr/>
      </xdr:nvSpPr>
      <xdr:spPr>
        <a:xfrm>
          <a:off x="1079500" y="585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143210</xdr:rowOff>
    </xdr:from>
    <xdr:ext cx="469744" cy="259045"/>
    <xdr:sp macro="" textlink="">
      <xdr:nvSpPr>
        <xdr:cNvPr id="89" name="テキスト ボックス 88"/>
        <xdr:cNvSpPr txBox="1"/>
      </xdr:nvSpPr>
      <xdr:spPr>
        <a:xfrm>
          <a:off x="895427" y="562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88520</xdr:rowOff>
    </xdr:from>
    <xdr:to>
      <xdr:col>6</xdr:col>
      <xdr:colOff>511175</xdr:colOff>
      <xdr:row>58</xdr:row>
      <xdr:rowOff>97379</xdr:rowOff>
    </xdr:to>
    <xdr:cxnSp macro="">
      <xdr:nvCxnSpPr>
        <xdr:cNvPr id="118" name="直線コネクタ 117"/>
        <xdr:cNvCxnSpPr/>
      </xdr:nvCxnSpPr>
      <xdr:spPr>
        <a:xfrm flipV="1">
          <a:off x="3797300" y="10032620"/>
          <a:ext cx="8382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97379</xdr:rowOff>
    </xdr:from>
    <xdr:to>
      <xdr:col>5</xdr:col>
      <xdr:colOff>358775</xdr:colOff>
      <xdr:row>58</xdr:row>
      <xdr:rowOff>101185</xdr:rowOff>
    </xdr:to>
    <xdr:cxnSp macro="">
      <xdr:nvCxnSpPr>
        <xdr:cNvPr id="121" name="直線コネクタ 120"/>
        <xdr:cNvCxnSpPr/>
      </xdr:nvCxnSpPr>
      <xdr:spPr>
        <a:xfrm flipV="1">
          <a:off x="2908300" y="10041479"/>
          <a:ext cx="889000" cy="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101185</xdr:rowOff>
    </xdr:from>
    <xdr:to>
      <xdr:col>4</xdr:col>
      <xdr:colOff>155575</xdr:colOff>
      <xdr:row>58</xdr:row>
      <xdr:rowOff>106734</xdr:rowOff>
    </xdr:to>
    <xdr:cxnSp macro="">
      <xdr:nvCxnSpPr>
        <xdr:cNvPr id="124" name="直線コネクタ 123"/>
        <xdr:cNvCxnSpPr/>
      </xdr:nvCxnSpPr>
      <xdr:spPr>
        <a:xfrm flipV="1">
          <a:off x="2019300" y="10045285"/>
          <a:ext cx="889000" cy="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88090</xdr:rowOff>
    </xdr:from>
    <xdr:to>
      <xdr:col>2</xdr:col>
      <xdr:colOff>638175</xdr:colOff>
      <xdr:row>58</xdr:row>
      <xdr:rowOff>106734</xdr:rowOff>
    </xdr:to>
    <xdr:cxnSp macro="">
      <xdr:nvCxnSpPr>
        <xdr:cNvPr id="127" name="直線コネクタ 126"/>
        <xdr:cNvCxnSpPr/>
      </xdr:nvCxnSpPr>
      <xdr:spPr>
        <a:xfrm>
          <a:off x="1130300" y="10032190"/>
          <a:ext cx="889000" cy="1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37720</xdr:rowOff>
    </xdr:from>
    <xdr:to>
      <xdr:col>6</xdr:col>
      <xdr:colOff>561975</xdr:colOff>
      <xdr:row>58</xdr:row>
      <xdr:rowOff>139320</xdr:rowOff>
    </xdr:to>
    <xdr:sp macro="" textlink="">
      <xdr:nvSpPr>
        <xdr:cNvPr id="137" name="円/楕円 136"/>
        <xdr:cNvSpPr/>
      </xdr:nvSpPr>
      <xdr:spPr>
        <a:xfrm>
          <a:off x="4584700" y="99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157763</xdr:rowOff>
    </xdr:from>
    <xdr:ext cx="534377" cy="259045"/>
    <xdr:sp macro="" textlink="">
      <xdr:nvSpPr>
        <xdr:cNvPr id="138" name="総務費該当値テキスト"/>
        <xdr:cNvSpPr txBox="1"/>
      </xdr:nvSpPr>
      <xdr:spPr>
        <a:xfrm>
          <a:off x="4686300" y="9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66,866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46579</xdr:rowOff>
    </xdr:from>
    <xdr:to>
      <xdr:col>5</xdr:col>
      <xdr:colOff>409575</xdr:colOff>
      <xdr:row>58</xdr:row>
      <xdr:rowOff>148179</xdr:rowOff>
    </xdr:to>
    <xdr:sp macro="" textlink="">
      <xdr:nvSpPr>
        <xdr:cNvPr id="139" name="円/楕円 138"/>
        <xdr:cNvSpPr/>
      </xdr:nvSpPr>
      <xdr:spPr>
        <a:xfrm>
          <a:off x="3746500" y="999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139306</xdr:rowOff>
    </xdr:from>
    <xdr:ext cx="534377" cy="259045"/>
    <xdr:sp macro="" textlink="">
      <xdr:nvSpPr>
        <xdr:cNvPr id="140" name="テキスト ボックス 139"/>
        <xdr:cNvSpPr txBox="1"/>
      </xdr:nvSpPr>
      <xdr:spPr>
        <a:xfrm>
          <a:off x="3530111" y="1008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62,216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50385</xdr:rowOff>
    </xdr:from>
    <xdr:to>
      <xdr:col>4</xdr:col>
      <xdr:colOff>206375</xdr:colOff>
      <xdr:row>58</xdr:row>
      <xdr:rowOff>151985</xdr:rowOff>
    </xdr:to>
    <xdr:sp macro="" textlink="">
      <xdr:nvSpPr>
        <xdr:cNvPr id="141" name="円/楕円 140"/>
        <xdr:cNvSpPr/>
      </xdr:nvSpPr>
      <xdr:spPr>
        <a:xfrm>
          <a:off x="2857500" y="999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143112</xdr:rowOff>
    </xdr:from>
    <xdr:ext cx="534377" cy="259045"/>
    <xdr:sp macro="" textlink="">
      <xdr:nvSpPr>
        <xdr:cNvPr id="142" name="テキスト ボックス 141"/>
        <xdr:cNvSpPr txBox="1"/>
      </xdr:nvSpPr>
      <xdr:spPr>
        <a:xfrm>
          <a:off x="2641111" y="100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60,218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55934</xdr:rowOff>
    </xdr:from>
    <xdr:to>
      <xdr:col>3</xdr:col>
      <xdr:colOff>3175</xdr:colOff>
      <xdr:row>58</xdr:row>
      <xdr:rowOff>157534</xdr:rowOff>
    </xdr:to>
    <xdr:sp macro="" textlink="">
      <xdr:nvSpPr>
        <xdr:cNvPr id="143" name="円/楕円 142"/>
        <xdr:cNvSpPr/>
      </xdr:nvSpPr>
      <xdr:spPr>
        <a:xfrm>
          <a:off x="1968500" y="100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148661</xdr:rowOff>
    </xdr:from>
    <xdr:ext cx="534377" cy="259045"/>
    <xdr:sp macro="" textlink="">
      <xdr:nvSpPr>
        <xdr:cNvPr id="144" name="テキスト ボックス 143"/>
        <xdr:cNvSpPr txBox="1"/>
      </xdr:nvSpPr>
      <xdr:spPr>
        <a:xfrm>
          <a:off x="1752111" y="1009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57,305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37290</xdr:rowOff>
    </xdr:from>
    <xdr:to>
      <xdr:col>1</xdr:col>
      <xdr:colOff>485775</xdr:colOff>
      <xdr:row>58</xdr:row>
      <xdr:rowOff>138890</xdr:rowOff>
    </xdr:to>
    <xdr:sp macro="" textlink="">
      <xdr:nvSpPr>
        <xdr:cNvPr id="145" name="円/楕円 144"/>
        <xdr:cNvSpPr/>
      </xdr:nvSpPr>
      <xdr:spPr>
        <a:xfrm>
          <a:off x="1079500" y="998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130017</xdr:rowOff>
    </xdr:from>
    <xdr:ext cx="534377" cy="259045"/>
    <xdr:sp macro="" textlink="">
      <xdr:nvSpPr>
        <xdr:cNvPr id="146" name="テキスト ボックス 145"/>
        <xdr:cNvSpPr txBox="1"/>
      </xdr:nvSpPr>
      <xdr:spPr>
        <a:xfrm>
          <a:off x="863111" y="100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128674</xdr:rowOff>
    </xdr:from>
    <xdr:to>
      <xdr:col>6</xdr:col>
      <xdr:colOff>511175</xdr:colOff>
      <xdr:row>74</xdr:row>
      <xdr:rowOff>127150</xdr:rowOff>
    </xdr:to>
    <xdr:cxnSp macro="">
      <xdr:nvCxnSpPr>
        <xdr:cNvPr id="176" name="直線コネクタ 175"/>
        <xdr:cNvCxnSpPr/>
      </xdr:nvCxnSpPr>
      <xdr:spPr>
        <a:xfrm flipV="1">
          <a:off x="3797300" y="12644524"/>
          <a:ext cx="8382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127150</xdr:rowOff>
    </xdr:from>
    <xdr:to>
      <xdr:col>5</xdr:col>
      <xdr:colOff>358775</xdr:colOff>
      <xdr:row>74</xdr:row>
      <xdr:rowOff>152989</xdr:rowOff>
    </xdr:to>
    <xdr:cxnSp macro="">
      <xdr:nvCxnSpPr>
        <xdr:cNvPr id="179" name="直線コネクタ 178"/>
        <xdr:cNvCxnSpPr/>
      </xdr:nvCxnSpPr>
      <xdr:spPr>
        <a:xfrm flipV="1">
          <a:off x="2908300" y="12814450"/>
          <a:ext cx="889000" cy="2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152989</xdr:rowOff>
    </xdr:from>
    <xdr:to>
      <xdr:col>4</xdr:col>
      <xdr:colOff>155575</xdr:colOff>
      <xdr:row>75</xdr:row>
      <xdr:rowOff>44313</xdr:rowOff>
    </xdr:to>
    <xdr:cxnSp macro="">
      <xdr:nvCxnSpPr>
        <xdr:cNvPr id="182" name="直線コネクタ 181"/>
        <xdr:cNvCxnSpPr/>
      </xdr:nvCxnSpPr>
      <xdr:spPr>
        <a:xfrm flipV="1">
          <a:off x="2019300" y="12840289"/>
          <a:ext cx="889000" cy="6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44313</xdr:rowOff>
    </xdr:from>
    <xdr:to>
      <xdr:col>2</xdr:col>
      <xdr:colOff>638175</xdr:colOff>
      <xdr:row>75</xdr:row>
      <xdr:rowOff>72743</xdr:rowOff>
    </xdr:to>
    <xdr:cxnSp macro="">
      <xdr:nvCxnSpPr>
        <xdr:cNvPr id="185" name="直線コネクタ 184"/>
        <xdr:cNvCxnSpPr/>
      </xdr:nvCxnSpPr>
      <xdr:spPr>
        <a:xfrm flipV="1">
          <a:off x="1130300" y="12903063"/>
          <a:ext cx="889000" cy="2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9" name="テキスト ボックス 188"/>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77874</xdr:rowOff>
    </xdr:from>
    <xdr:to>
      <xdr:col>6</xdr:col>
      <xdr:colOff>561975</xdr:colOff>
      <xdr:row>74</xdr:row>
      <xdr:rowOff>8024</xdr:rowOff>
    </xdr:to>
    <xdr:sp macro="" textlink="">
      <xdr:nvSpPr>
        <xdr:cNvPr id="195" name="円/楕円 194"/>
        <xdr:cNvSpPr/>
      </xdr:nvSpPr>
      <xdr:spPr>
        <a:xfrm>
          <a:off x="4584700" y="125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100751</xdr:rowOff>
    </xdr:from>
    <xdr:ext cx="599010" cy="259045"/>
    <xdr:sp macro="" textlink="">
      <xdr:nvSpPr>
        <xdr:cNvPr id="196" name="民生費該当値テキスト"/>
        <xdr:cNvSpPr txBox="1"/>
      </xdr:nvSpPr>
      <xdr:spPr>
        <a:xfrm>
          <a:off x="4686300" y="1244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223,947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76350</xdr:rowOff>
    </xdr:from>
    <xdr:to>
      <xdr:col>5</xdr:col>
      <xdr:colOff>409575</xdr:colOff>
      <xdr:row>75</xdr:row>
      <xdr:rowOff>6500</xdr:rowOff>
    </xdr:to>
    <xdr:sp macro="" textlink="">
      <xdr:nvSpPr>
        <xdr:cNvPr id="197" name="円/楕円 196"/>
        <xdr:cNvSpPr/>
      </xdr:nvSpPr>
      <xdr:spPr>
        <a:xfrm>
          <a:off x="3746500" y="1276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23027</xdr:rowOff>
    </xdr:from>
    <xdr:ext cx="599010" cy="259045"/>
    <xdr:sp macro="" textlink="">
      <xdr:nvSpPr>
        <xdr:cNvPr id="198" name="テキスト ボックス 197"/>
        <xdr:cNvSpPr txBox="1"/>
      </xdr:nvSpPr>
      <xdr:spPr>
        <a:xfrm>
          <a:off x="3497794" y="1253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201,647</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102189</xdr:rowOff>
    </xdr:from>
    <xdr:to>
      <xdr:col>4</xdr:col>
      <xdr:colOff>206375</xdr:colOff>
      <xdr:row>75</xdr:row>
      <xdr:rowOff>32339</xdr:rowOff>
    </xdr:to>
    <xdr:sp macro="" textlink="">
      <xdr:nvSpPr>
        <xdr:cNvPr id="199" name="円/楕円 198"/>
        <xdr:cNvSpPr/>
      </xdr:nvSpPr>
      <xdr:spPr>
        <a:xfrm>
          <a:off x="2857500" y="1278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48866</xdr:rowOff>
    </xdr:from>
    <xdr:ext cx="599010" cy="259045"/>
    <xdr:sp macro="" textlink="">
      <xdr:nvSpPr>
        <xdr:cNvPr id="200" name="テキスト ボックス 199"/>
        <xdr:cNvSpPr txBox="1"/>
      </xdr:nvSpPr>
      <xdr:spPr>
        <a:xfrm>
          <a:off x="2608794" y="1256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198,256</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164963</xdr:rowOff>
    </xdr:from>
    <xdr:to>
      <xdr:col>3</xdr:col>
      <xdr:colOff>3175</xdr:colOff>
      <xdr:row>75</xdr:row>
      <xdr:rowOff>95113</xdr:rowOff>
    </xdr:to>
    <xdr:sp macro="" textlink="">
      <xdr:nvSpPr>
        <xdr:cNvPr id="201" name="円/楕円 200"/>
        <xdr:cNvSpPr/>
      </xdr:nvSpPr>
      <xdr:spPr>
        <a:xfrm>
          <a:off x="1968500" y="128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111640</xdr:rowOff>
    </xdr:from>
    <xdr:ext cx="599010" cy="259045"/>
    <xdr:sp macro="" textlink="">
      <xdr:nvSpPr>
        <xdr:cNvPr id="202" name="テキスト ボックス 201"/>
        <xdr:cNvSpPr txBox="1"/>
      </xdr:nvSpPr>
      <xdr:spPr>
        <a:xfrm>
          <a:off x="1719794" y="12627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190,018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21943</xdr:rowOff>
    </xdr:from>
    <xdr:to>
      <xdr:col>1</xdr:col>
      <xdr:colOff>485775</xdr:colOff>
      <xdr:row>75</xdr:row>
      <xdr:rowOff>123543</xdr:rowOff>
    </xdr:to>
    <xdr:sp macro="" textlink="">
      <xdr:nvSpPr>
        <xdr:cNvPr id="203" name="円/楕円 202"/>
        <xdr:cNvSpPr/>
      </xdr:nvSpPr>
      <xdr:spPr>
        <a:xfrm>
          <a:off x="1079500" y="12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140070</xdr:rowOff>
    </xdr:from>
    <xdr:ext cx="599010" cy="259045"/>
    <xdr:sp macro="" textlink="">
      <xdr:nvSpPr>
        <xdr:cNvPr id="204" name="テキスト ボックス 203"/>
        <xdr:cNvSpPr txBox="1"/>
      </xdr:nvSpPr>
      <xdr:spPr>
        <a:xfrm>
          <a:off x="830794" y="1265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14557</xdr:rowOff>
    </xdr:from>
    <xdr:to>
      <xdr:col>6</xdr:col>
      <xdr:colOff>511175</xdr:colOff>
      <xdr:row>95</xdr:row>
      <xdr:rowOff>13339</xdr:rowOff>
    </xdr:to>
    <xdr:cxnSp macro="">
      <xdr:nvCxnSpPr>
        <xdr:cNvPr id="235" name="直線コネクタ 234"/>
        <xdr:cNvCxnSpPr/>
      </xdr:nvCxnSpPr>
      <xdr:spPr>
        <a:xfrm>
          <a:off x="3797300" y="15959407"/>
          <a:ext cx="838200" cy="34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14557</xdr:rowOff>
    </xdr:from>
    <xdr:to>
      <xdr:col>5</xdr:col>
      <xdr:colOff>358775</xdr:colOff>
      <xdr:row>95</xdr:row>
      <xdr:rowOff>126681</xdr:rowOff>
    </xdr:to>
    <xdr:cxnSp macro="">
      <xdr:nvCxnSpPr>
        <xdr:cNvPr id="238" name="直線コネクタ 237"/>
        <xdr:cNvCxnSpPr/>
      </xdr:nvCxnSpPr>
      <xdr:spPr>
        <a:xfrm flipV="1">
          <a:off x="2908300" y="15959407"/>
          <a:ext cx="889000" cy="45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126681</xdr:rowOff>
    </xdr:from>
    <xdr:to>
      <xdr:col>4</xdr:col>
      <xdr:colOff>155575</xdr:colOff>
      <xdr:row>95</xdr:row>
      <xdr:rowOff>167089</xdr:rowOff>
    </xdr:to>
    <xdr:cxnSp macro="">
      <xdr:nvCxnSpPr>
        <xdr:cNvPr id="241" name="直線コネクタ 240"/>
        <xdr:cNvCxnSpPr/>
      </xdr:nvCxnSpPr>
      <xdr:spPr>
        <a:xfrm flipV="1">
          <a:off x="2019300" y="16414431"/>
          <a:ext cx="889000" cy="4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167089</xdr:rowOff>
    </xdr:from>
    <xdr:to>
      <xdr:col>2</xdr:col>
      <xdr:colOff>638175</xdr:colOff>
      <xdr:row>96</xdr:row>
      <xdr:rowOff>24834</xdr:rowOff>
    </xdr:to>
    <xdr:cxnSp macro="">
      <xdr:nvCxnSpPr>
        <xdr:cNvPr id="244" name="直線コネクタ 243"/>
        <xdr:cNvCxnSpPr/>
      </xdr:nvCxnSpPr>
      <xdr:spPr>
        <a:xfrm flipV="1">
          <a:off x="1130300" y="16454839"/>
          <a:ext cx="889000" cy="2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133989</xdr:rowOff>
    </xdr:from>
    <xdr:to>
      <xdr:col>6</xdr:col>
      <xdr:colOff>561975</xdr:colOff>
      <xdr:row>95</xdr:row>
      <xdr:rowOff>64139</xdr:rowOff>
    </xdr:to>
    <xdr:sp macro="" textlink="">
      <xdr:nvSpPr>
        <xdr:cNvPr id="254" name="円/楕円 253"/>
        <xdr:cNvSpPr/>
      </xdr:nvSpPr>
      <xdr:spPr>
        <a:xfrm>
          <a:off x="4584700" y="162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156866</xdr:rowOff>
    </xdr:from>
    <xdr:ext cx="534377" cy="259045"/>
    <xdr:sp macro="" textlink="">
      <xdr:nvSpPr>
        <xdr:cNvPr id="255" name="衛生費該当値テキスト"/>
        <xdr:cNvSpPr txBox="1"/>
      </xdr:nvSpPr>
      <xdr:spPr>
        <a:xfrm>
          <a:off x="4686300" y="161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70,858</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135207</xdr:rowOff>
    </xdr:from>
    <xdr:to>
      <xdr:col>5</xdr:col>
      <xdr:colOff>409575</xdr:colOff>
      <xdr:row>93</xdr:row>
      <xdr:rowOff>65357</xdr:rowOff>
    </xdr:to>
    <xdr:sp macro="" textlink="">
      <xdr:nvSpPr>
        <xdr:cNvPr id="256" name="円/楕円 255"/>
        <xdr:cNvSpPr/>
      </xdr:nvSpPr>
      <xdr:spPr>
        <a:xfrm>
          <a:off x="3746500" y="1590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81884</xdr:rowOff>
    </xdr:from>
    <xdr:ext cx="599010" cy="259045"/>
    <xdr:sp macro="" textlink="">
      <xdr:nvSpPr>
        <xdr:cNvPr id="257" name="テキスト ボックス 256"/>
        <xdr:cNvSpPr txBox="1"/>
      </xdr:nvSpPr>
      <xdr:spPr>
        <a:xfrm>
          <a:off x="3497794" y="1568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102,246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75881</xdr:rowOff>
    </xdr:from>
    <xdr:to>
      <xdr:col>4</xdr:col>
      <xdr:colOff>206375</xdr:colOff>
      <xdr:row>96</xdr:row>
      <xdr:rowOff>6031</xdr:rowOff>
    </xdr:to>
    <xdr:sp macro="" textlink="">
      <xdr:nvSpPr>
        <xdr:cNvPr id="258" name="円/楕円 257"/>
        <xdr:cNvSpPr/>
      </xdr:nvSpPr>
      <xdr:spPr>
        <a:xfrm>
          <a:off x="2857500" y="1636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22558</xdr:rowOff>
    </xdr:from>
    <xdr:ext cx="534377" cy="259045"/>
    <xdr:sp macro="" textlink="">
      <xdr:nvSpPr>
        <xdr:cNvPr id="259" name="テキスト ボックス 258"/>
        <xdr:cNvSpPr txBox="1"/>
      </xdr:nvSpPr>
      <xdr:spPr>
        <a:xfrm>
          <a:off x="2641111" y="1613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60,446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116289</xdr:rowOff>
    </xdr:from>
    <xdr:to>
      <xdr:col>3</xdr:col>
      <xdr:colOff>3175</xdr:colOff>
      <xdr:row>96</xdr:row>
      <xdr:rowOff>46439</xdr:rowOff>
    </xdr:to>
    <xdr:sp macro="" textlink="">
      <xdr:nvSpPr>
        <xdr:cNvPr id="260" name="円/楕円 259"/>
        <xdr:cNvSpPr/>
      </xdr:nvSpPr>
      <xdr:spPr>
        <a:xfrm>
          <a:off x="1968500" y="1640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62966</xdr:rowOff>
    </xdr:from>
    <xdr:ext cx="534377" cy="259045"/>
    <xdr:sp macro="" textlink="">
      <xdr:nvSpPr>
        <xdr:cNvPr id="261" name="テキスト ボックス 260"/>
        <xdr:cNvSpPr txBox="1"/>
      </xdr:nvSpPr>
      <xdr:spPr>
        <a:xfrm>
          <a:off x="1752111" y="1617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56,734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145484</xdr:rowOff>
    </xdr:from>
    <xdr:to>
      <xdr:col>1</xdr:col>
      <xdr:colOff>485775</xdr:colOff>
      <xdr:row>96</xdr:row>
      <xdr:rowOff>75634</xdr:rowOff>
    </xdr:to>
    <xdr:sp macro="" textlink="">
      <xdr:nvSpPr>
        <xdr:cNvPr id="262" name="円/楕円 261"/>
        <xdr:cNvSpPr/>
      </xdr:nvSpPr>
      <xdr:spPr>
        <a:xfrm>
          <a:off x="1079500" y="1643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92161</xdr:rowOff>
    </xdr:from>
    <xdr:ext cx="534377" cy="259045"/>
    <xdr:sp macro="" textlink="">
      <xdr:nvSpPr>
        <xdr:cNvPr id="263" name="テキスト ボックス 262"/>
        <xdr:cNvSpPr txBox="1"/>
      </xdr:nvSpPr>
      <xdr:spPr>
        <a:xfrm>
          <a:off x="863111" y="1620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147701</xdr:rowOff>
    </xdr:from>
    <xdr:to>
      <xdr:col>15</xdr:col>
      <xdr:colOff>180975</xdr:colOff>
      <xdr:row>33</xdr:row>
      <xdr:rowOff>37846</xdr:rowOff>
    </xdr:to>
    <xdr:cxnSp macro="">
      <xdr:nvCxnSpPr>
        <xdr:cNvPr id="292" name="直線コネクタ 291"/>
        <xdr:cNvCxnSpPr/>
      </xdr:nvCxnSpPr>
      <xdr:spPr>
        <a:xfrm>
          <a:off x="9639300" y="5634101"/>
          <a:ext cx="838200" cy="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33164</xdr:rowOff>
    </xdr:from>
    <xdr:ext cx="378565" cy="259045"/>
    <xdr:sp macro="" textlink="">
      <xdr:nvSpPr>
        <xdr:cNvPr id="293" name="労働費平均値テキスト"/>
        <xdr:cNvSpPr txBox="1"/>
      </xdr:nvSpPr>
      <xdr:spPr>
        <a:xfrm>
          <a:off x="10528300" y="6548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147701</xdr:rowOff>
    </xdr:from>
    <xdr:to>
      <xdr:col>14</xdr:col>
      <xdr:colOff>28575</xdr:colOff>
      <xdr:row>33</xdr:row>
      <xdr:rowOff>49657</xdr:rowOff>
    </xdr:to>
    <xdr:cxnSp macro="">
      <xdr:nvCxnSpPr>
        <xdr:cNvPr id="295" name="直線コネクタ 294"/>
        <xdr:cNvCxnSpPr/>
      </xdr:nvCxnSpPr>
      <xdr:spPr>
        <a:xfrm flipV="1">
          <a:off x="8750300" y="5634101"/>
          <a:ext cx="889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38625</xdr:rowOff>
    </xdr:from>
    <xdr:ext cx="469744" cy="259045"/>
    <xdr:sp macro="" textlink="">
      <xdr:nvSpPr>
        <xdr:cNvPr id="297" name="テキスト ボックス 296"/>
        <xdr:cNvSpPr txBox="1"/>
      </xdr:nvSpPr>
      <xdr:spPr>
        <a:xfrm>
          <a:off x="9404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49657</xdr:rowOff>
    </xdr:from>
    <xdr:to>
      <xdr:col>12</xdr:col>
      <xdr:colOff>511175</xdr:colOff>
      <xdr:row>34</xdr:row>
      <xdr:rowOff>121285</xdr:rowOff>
    </xdr:to>
    <xdr:cxnSp macro="">
      <xdr:nvCxnSpPr>
        <xdr:cNvPr id="298" name="直線コネクタ 297"/>
        <xdr:cNvCxnSpPr/>
      </xdr:nvCxnSpPr>
      <xdr:spPr>
        <a:xfrm flipV="1">
          <a:off x="7861300" y="5707507"/>
          <a:ext cx="889000" cy="2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127525</xdr:rowOff>
    </xdr:from>
    <xdr:ext cx="469744" cy="259045"/>
    <xdr:sp macro="" textlink="">
      <xdr:nvSpPr>
        <xdr:cNvPr id="300" name="テキスト ボックス 299"/>
        <xdr:cNvSpPr txBox="1"/>
      </xdr:nvSpPr>
      <xdr:spPr>
        <a:xfrm>
          <a:off x="8515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145288</xdr:rowOff>
    </xdr:from>
    <xdr:to>
      <xdr:col>11</xdr:col>
      <xdr:colOff>307975</xdr:colOff>
      <xdr:row>34</xdr:row>
      <xdr:rowOff>121285</xdr:rowOff>
    </xdr:to>
    <xdr:cxnSp macro="">
      <xdr:nvCxnSpPr>
        <xdr:cNvPr id="301" name="直線コネクタ 300"/>
        <xdr:cNvCxnSpPr/>
      </xdr:nvCxnSpPr>
      <xdr:spPr>
        <a:xfrm>
          <a:off x="6972300" y="5803138"/>
          <a:ext cx="889000" cy="1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72915</xdr:rowOff>
    </xdr:from>
    <xdr:ext cx="469744" cy="259045"/>
    <xdr:sp macro="" textlink="">
      <xdr:nvSpPr>
        <xdr:cNvPr id="303" name="テキスト ボックス 302"/>
        <xdr:cNvSpPr txBox="1"/>
      </xdr:nvSpPr>
      <xdr:spPr>
        <a:xfrm>
          <a:off x="7626427"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49166</xdr:rowOff>
    </xdr:from>
    <xdr:ext cx="469744" cy="259045"/>
    <xdr:sp macro="" textlink="">
      <xdr:nvSpPr>
        <xdr:cNvPr id="305" name="テキスト ボックス 304"/>
        <xdr:cNvSpPr txBox="1"/>
      </xdr:nvSpPr>
      <xdr:spPr>
        <a:xfrm>
          <a:off x="6737427" y="62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158496</xdr:rowOff>
    </xdr:from>
    <xdr:to>
      <xdr:col>15</xdr:col>
      <xdr:colOff>231775</xdr:colOff>
      <xdr:row>33</xdr:row>
      <xdr:rowOff>88646</xdr:rowOff>
    </xdr:to>
    <xdr:sp macro="" textlink="">
      <xdr:nvSpPr>
        <xdr:cNvPr id="311" name="円/楕円 310"/>
        <xdr:cNvSpPr/>
      </xdr:nvSpPr>
      <xdr:spPr>
        <a:xfrm>
          <a:off x="10426700" y="564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9923</xdr:rowOff>
    </xdr:from>
    <xdr:ext cx="469744" cy="259045"/>
    <xdr:sp macro="" textlink="">
      <xdr:nvSpPr>
        <xdr:cNvPr id="312" name="労働費該当値テキスト"/>
        <xdr:cNvSpPr txBox="1"/>
      </xdr:nvSpPr>
      <xdr:spPr>
        <a:xfrm>
          <a:off x="10528300" y="549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8,152</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96901</xdr:rowOff>
    </xdr:from>
    <xdr:to>
      <xdr:col>14</xdr:col>
      <xdr:colOff>79375</xdr:colOff>
      <xdr:row>33</xdr:row>
      <xdr:rowOff>27051</xdr:rowOff>
    </xdr:to>
    <xdr:sp macro="" textlink="">
      <xdr:nvSpPr>
        <xdr:cNvPr id="313" name="円/楕円 312"/>
        <xdr:cNvSpPr/>
      </xdr:nvSpPr>
      <xdr:spPr>
        <a:xfrm>
          <a:off x="9588500" y="55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31</xdr:row>
      <xdr:rowOff>43578</xdr:rowOff>
    </xdr:from>
    <xdr:ext cx="469744" cy="259045"/>
    <xdr:sp macro="" textlink="">
      <xdr:nvSpPr>
        <xdr:cNvPr id="314" name="テキスト ボックス 313"/>
        <xdr:cNvSpPr txBox="1"/>
      </xdr:nvSpPr>
      <xdr:spPr>
        <a:xfrm>
          <a:off x="9404427" y="53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8,637</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170307</xdr:rowOff>
    </xdr:from>
    <xdr:to>
      <xdr:col>12</xdr:col>
      <xdr:colOff>561975</xdr:colOff>
      <xdr:row>33</xdr:row>
      <xdr:rowOff>100457</xdr:rowOff>
    </xdr:to>
    <xdr:sp macro="" textlink="">
      <xdr:nvSpPr>
        <xdr:cNvPr id="315" name="円/楕円 314"/>
        <xdr:cNvSpPr/>
      </xdr:nvSpPr>
      <xdr:spPr>
        <a:xfrm>
          <a:off x="8699500" y="565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116984</xdr:rowOff>
    </xdr:from>
    <xdr:ext cx="469744" cy="259045"/>
    <xdr:sp macro="" textlink="">
      <xdr:nvSpPr>
        <xdr:cNvPr id="316" name="テキスト ボックス 315"/>
        <xdr:cNvSpPr txBox="1"/>
      </xdr:nvSpPr>
      <xdr:spPr>
        <a:xfrm>
          <a:off x="8515427" y="543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70485</xdr:rowOff>
    </xdr:from>
    <xdr:to>
      <xdr:col>11</xdr:col>
      <xdr:colOff>358775</xdr:colOff>
      <xdr:row>35</xdr:row>
      <xdr:rowOff>635</xdr:rowOff>
    </xdr:to>
    <xdr:sp macro="" textlink="">
      <xdr:nvSpPr>
        <xdr:cNvPr id="317" name="円/楕円 316"/>
        <xdr:cNvSpPr/>
      </xdr:nvSpPr>
      <xdr:spPr>
        <a:xfrm>
          <a:off x="7810500" y="58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17162</xdr:rowOff>
    </xdr:from>
    <xdr:ext cx="469744" cy="259045"/>
    <xdr:sp macro="" textlink="">
      <xdr:nvSpPr>
        <xdr:cNvPr id="318" name="テキスト ボックス 317"/>
        <xdr:cNvSpPr txBox="1"/>
      </xdr:nvSpPr>
      <xdr:spPr>
        <a:xfrm>
          <a:off x="7626427" y="567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6,145</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94488</xdr:rowOff>
    </xdr:from>
    <xdr:to>
      <xdr:col>10</xdr:col>
      <xdr:colOff>155575</xdr:colOff>
      <xdr:row>34</xdr:row>
      <xdr:rowOff>24638</xdr:rowOff>
    </xdr:to>
    <xdr:sp macro="" textlink="">
      <xdr:nvSpPr>
        <xdr:cNvPr id="319" name="円/楕円 318"/>
        <xdr:cNvSpPr/>
      </xdr:nvSpPr>
      <xdr:spPr>
        <a:xfrm>
          <a:off x="6921500" y="575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41165</xdr:rowOff>
    </xdr:from>
    <xdr:ext cx="469744" cy="259045"/>
    <xdr:sp macro="" textlink="">
      <xdr:nvSpPr>
        <xdr:cNvPr id="320" name="テキスト ボックス 319"/>
        <xdr:cNvSpPr txBox="1"/>
      </xdr:nvSpPr>
      <xdr:spPr>
        <a:xfrm>
          <a:off x="6737427" y="552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146603</xdr:rowOff>
    </xdr:from>
    <xdr:to>
      <xdr:col>15</xdr:col>
      <xdr:colOff>180975</xdr:colOff>
      <xdr:row>57</xdr:row>
      <xdr:rowOff>46449</xdr:rowOff>
    </xdr:to>
    <xdr:cxnSp macro="">
      <xdr:nvCxnSpPr>
        <xdr:cNvPr id="347" name="直線コネクタ 346"/>
        <xdr:cNvCxnSpPr/>
      </xdr:nvCxnSpPr>
      <xdr:spPr>
        <a:xfrm flipV="1">
          <a:off x="9639300" y="9747803"/>
          <a:ext cx="838200" cy="7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46449</xdr:rowOff>
    </xdr:from>
    <xdr:to>
      <xdr:col>14</xdr:col>
      <xdr:colOff>28575</xdr:colOff>
      <xdr:row>57</xdr:row>
      <xdr:rowOff>54908</xdr:rowOff>
    </xdr:to>
    <xdr:cxnSp macro="">
      <xdr:nvCxnSpPr>
        <xdr:cNvPr id="350" name="直線コネクタ 349"/>
        <xdr:cNvCxnSpPr/>
      </xdr:nvCxnSpPr>
      <xdr:spPr>
        <a:xfrm flipV="1">
          <a:off x="8750300" y="9819099"/>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54908</xdr:rowOff>
    </xdr:from>
    <xdr:to>
      <xdr:col>12</xdr:col>
      <xdr:colOff>511175</xdr:colOff>
      <xdr:row>57</xdr:row>
      <xdr:rowOff>65981</xdr:rowOff>
    </xdr:to>
    <xdr:cxnSp macro="">
      <xdr:nvCxnSpPr>
        <xdr:cNvPr id="353" name="直線コネクタ 352"/>
        <xdr:cNvCxnSpPr/>
      </xdr:nvCxnSpPr>
      <xdr:spPr>
        <a:xfrm flipV="1">
          <a:off x="7861300" y="9827558"/>
          <a:ext cx="889000" cy="1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65981</xdr:rowOff>
    </xdr:from>
    <xdr:to>
      <xdr:col>11</xdr:col>
      <xdr:colOff>307975</xdr:colOff>
      <xdr:row>57</xdr:row>
      <xdr:rowOff>83720</xdr:rowOff>
    </xdr:to>
    <xdr:cxnSp macro="">
      <xdr:nvCxnSpPr>
        <xdr:cNvPr id="356" name="直線コネクタ 355"/>
        <xdr:cNvCxnSpPr/>
      </xdr:nvCxnSpPr>
      <xdr:spPr>
        <a:xfrm flipV="1">
          <a:off x="6972300" y="9838631"/>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95803</xdr:rowOff>
    </xdr:from>
    <xdr:to>
      <xdr:col>15</xdr:col>
      <xdr:colOff>231775</xdr:colOff>
      <xdr:row>57</xdr:row>
      <xdr:rowOff>25953</xdr:rowOff>
    </xdr:to>
    <xdr:sp macro="" textlink="">
      <xdr:nvSpPr>
        <xdr:cNvPr id="366" name="円/楕円 365"/>
        <xdr:cNvSpPr/>
      </xdr:nvSpPr>
      <xdr:spPr>
        <a:xfrm>
          <a:off x="10426700" y="969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118680</xdr:rowOff>
    </xdr:from>
    <xdr:ext cx="534377" cy="259045"/>
    <xdr:sp macro="" textlink="">
      <xdr:nvSpPr>
        <xdr:cNvPr id="367" name="農林水産業費該当値テキスト"/>
        <xdr:cNvSpPr txBox="1"/>
      </xdr:nvSpPr>
      <xdr:spPr>
        <a:xfrm>
          <a:off x="10528300" y="954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36,745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167099</xdr:rowOff>
    </xdr:from>
    <xdr:to>
      <xdr:col>14</xdr:col>
      <xdr:colOff>79375</xdr:colOff>
      <xdr:row>57</xdr:row>
      <xdr:rowOff>97249</xdr:rowOff>
    </xdr:to>
    <xdr:sp macro="" textlink="">
      <xdr:nvSpPr>
        <xdr:cNvPr id="368" name="円/楕円 367"/>
        <xdr:cNvSpPr/>
      </xdr:nvSpPr>
      <xdr:spPr>
        <a:xfrm>
          <a:off x="9588500" y="976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88376</xdr:rowOff>
    </xdr:from>
    <xdr:ext cx="534377" cy="259045"/>
    <xdr:sp macro="" textlink="">
      <xdr:nvSpPr>
        <xdr:cNvPr id="369" name="テキスト ボックス 368"/>
        <xdr:cNvSpPr txBox="1"/>
      </xdr:nvSpPr>
      <xdr:spPr>
        <a:xfrm>
          <a:off x="9372111" y="98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28,948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4108</xdr:rowOff>
    </xdr:from>
    <xdr:to>
      <xdr:col>12</xdr:col>
      <xdr:colOff>561975</xdr:colOff>
      <xdr:row>57</xdr:row>
      <xdr:rowOff>105708</xdr:rowOff>
    </xdr:to>
    <xdr:sp macro="" textlink="">
      <xdr:nvSpPr>
        <xdr:cNvPr id="370" name="円/楕円 369"/>
        <xdr:cNvSpPr/>
      </xdr:nvSpPr>
      <xdr:spPr>
        <a:xfrm>
          <a:off x="8699500" y="977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96835</xdr:rowOff>
    </xdr:from>
    <xdr:ext cx="534377" cy="259045"/>
    <xdr:sp macro="" textlink="">
      <xdr:nvSpPr>
        <xdr:cNvPr id="371" name="テキスト ボックス 370"/>
        <xdr:cNvSpPr txBox="1"/>
      </xdr:nvSpPr>
      <xdr:spPr>
        <a:xfrm>
          <a:off x="8483111" y="986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28,023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15181</xdr:rowOff>
    </xdr:from>
    <xdr:to>
      <xdr:col>11</xdr:col>
      <xdr:colOff>358775</xdr:colOff>
      <xdr:row>57</xdr:row>
      <xdr:rowOff>116781</xdr:rowOff>
    </xdr:to>
    <xdr:sp macro="" textlink="">
      <xdr:nvSpPr>
        <xdr:cNvPr id="372" name="円/楕円 371"/>
        <xdr:cNvSpPr/>
      </xdr:nvSpPr>
      <xdr:spPr>
        <a:xfrm>
          <a:off x="7810500" y="97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133308</xdr:rowOff>
    </xdr:from>
    <xdr:ext cx="534377" cy="259045"/>
    <xdr:sp macro="" textlink="">
      <xdr:nvSpPr>
        <xdr:cNvPr id="373" name="テキスト ボックス 372"/>
        <xdr:cNvSpPr txBox="1"/>
      </xdr:nvSpPr>
      <xdr:spPr>
        <a:xfrm>
          <a:off x="7594111" y="956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32920</xdr:rowOff>
    </xdr:from>
    <xdr:to>
      <xdr:col>10</xdr:col>
      <xdr:colOff>155575</xdr:colOff>
      <xdr:row>57</xdr:row>
      <xdr:rowOff>134520</xdr:rowOff>
    </xdr:to>
    <xdr:sp macro="" textlink="">
      <xdr:nvSpPr>
        <xdr:cNvPr id="374" name="円/楕円 373"/>
        <xdr:cNvSpPr/>
      </xdr:nvSpPr>
      <xdr:spPr>
        <a:xfrm>
          <a:off x="6921500" y="980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151047</xdr:rowOff>
    </xdr:from>
    <xdr:ext cx="534377" cy="259045"/>
    <xdr:sp macro="" textlink="">
      <xdr:nvSpPr>
        <xdr:cNvPr id="375" name="テキスト ボックス 374"/>
        <xdr:cNvSpPr txBox="1"/>
      </xdr:nvSpPr>
      <xdr:spPr>
        <a:xfrm>
          <a:off x="6705111" y="958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6508</xdr:rowOff>
    </xdr:from>
    <xdr:to>
      <xdr:col>15</xdr:col>
      <xdr:colOff>180975</xdr:colOff>
      <xdr:row>76</xdr:row>
      <xdr:rowOff>70989</xdr:rowOff>
    </xdr:to>
    <xdr:cxnSp macro="">
      <xdr:nvCxnSpPr>
        <xdr:cNvPr id="406" name="直線コネクタ 405"/>
        <xdr:cNvCxnSpPr/>
      </xdr:nvCxnSpPr>
      <xdr:spPr>
        <a:xfrm flipV="1">
          <a:off x="9639300" y="13036708"/>
          <a:ext cx="838200" cy="6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70989</xdr:rowOff>
    </xdr:from>
    <xdr:to>
      <xdr:col>14</xdr:col>
      <xdr:colOff>28575</xdr:colOff>
      <xdr:row>76</xdr:row>
      <xdr:rowOff>101181</xdr:rowOff>
    </xdr:to>
    <xdr:cxnSp macro="">
      <xdr:nvCxnSpPr>
        <xdr:cNvPr id="409" name="直線コネクタ 408"/>
        <xdr:cNvCxnSpPr/>
      </xdr:nvCxnSpPr>
      <xdr:spPr>
        <a:xfrm flipV="1">
          <a:off x="8750300" y="13101189"/>
          <a:ext cx="889000" cy="3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11" name="テキスト ボックス 410"/>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85637</xdr:rowOff>
    </xdr:from>
    <xdr:to>
      <xdr:col>12</xdr:col>
      <xdr:colOff>511175</xdr:colOff>
      <xdr:row>76</xdr:row>
      <xdr:rowOff>101181</xdr:rowOff>
    </xdr:to>
    <xdr:cxnSp macro="">
      <xdr:nvCxnSpPr>
        <xdr:cNvPr id="412" name="直線コネクタ 411"/>
        <xdr:cNvCxnSpPr/>
      </xdr:nvCxnSpPr>
      <xdr:spPr>
        <a:xfrm>
          <a:off x="7861300" y="13115837"/>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14" name="テキスト ボックス 413"/>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85637</xdr:rowOff>
    </xdr:from>
    <xdr:to>
      <xdr:col>11</xdr:col>
      <xdr:colOff>307975</xdr:colOff>
      <xdr:row>77</xdr:row>
      <xdr:rowOff>5904</xdr:rowOff>
    </xdr:to>
    <xdr:cxnSp macro="">
      <xdr:nvCxnSpPr>
        <xdr:cNvPr id="415" name="直線コネクタ 414"/>
        <xdr:cNvCxnSpPr/>
      </xdr:nvCxnSpPr>
      <xdr:spPr>
        <a:xfrm flipV="1">
          <a:off x="6972300" y="13115837"/>
          <a:ext cx="889000" cy="9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17" name="テキスト ボックス 416"/>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95852</xdr:rowOff>
    </xdr:from>
    <xdr:ext cx="534377" cy="259045"/>
    <xdr:sp macro="" textlink="">
      <xdr:nvSpPr>
        <xdr:cNvPr id="419" name="テキスト ボックス 418"/>
        <xdr:cNvSpPr txBox="1"/>
      </xdr:nvSpPr>
      <xdr:spPr>
        <a:xfrm>
          <a:off x="6705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127158</xdr:rowOff>
    </xdr:from>
    <xdr:to>
      <xdr:col>15</xdr:col>
      <xdr:colOff>231775</xdr:colOff>
      <xdr:row>76</xdr:row>
      <xdr:rowOff>57308</xdr:rowOff>
    </xdr:to>
    <xdr:sp macro="" textlink="">
      <xdr:nvSpPr>
        <xdr:cNvPr id="425" name="円/楕円 424"/>
        <xdr:cNvSpPr/>
      </xdr:nvSpPr>
      <xdr:spPr>
        <a:xfrm>
          <a:off x="10426700" y="129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150035</xdr:rowOff>
    </xdr:from>
    <xdr:ext cx="534377" cy="259045"/>
    <xdr:sp macro="" textlink="">
      <xdr:nvSpPr>
        <xdr:cNvPr id="426" name="商工費該当値テキスト"/>
        <xdr:cNvSpPr txBox="1"/>
      </xdr:nvSpPr>
      <xdr:spPr>
        <a:xfrm>
          <a:off x="10528300" y="1283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37,157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20189</xdr:rowOff>
    </xdr:from>
    <xdr:to>
      <xdr:col>14</xdr:col>
      <xdr:colOff>79375</xdr:colOff>
      <xdr:row>76</xdr:row>
      <xdr:rowOff>121789</xdr:rowOff>
    </xdr:to>
    <xdr:sp macro="" textlink="">
      <xdr:nvSpPr>
        <xdr:cNvPr id="427" name="円/楕円 426"/>
        <xdr:cNvSpPr/>
      </xdr:nvSpPr>
      <xdr:spPr>
        <a:xfrm>
          <a:off x="9588500" y="1305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138316</xdr:rowOff>
    </xdr:from>
    <xdr:ext cx="534377" cy="259045"/>
    <xdr:sp macro="" textlink="">
      <xdr:nvSpPr>
        <xdr:cNvPr id="428" name="テキスト ボックス 427"/>
        <xdr:cNvSpPr txBox="1"/>
      </xdr:nvSpPr>
      <xdr:spPr>
        <a:xfrm>
          <a:off x="9372111" y="1282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50381</xdr:rowOff>
    </xdr:from>
    <xdr:to>
      <xdr:col>12</xdr:col>
      <xdr:colOff>561975</xdr:colOff>
      <xdr:row>76</xdr:row>
      <xdr:rowOff>151981</xdr:rowOff>
    </xdr:to>
    <xdr:sp macro="" textlink="">
      <xdr:nvSpPr>
        <xdr:cNvPr id="429" name="円/楕円 428"/>
        <xdr:cNvSpPr/>
      </xdr:nvSpPr>
      <xdr:spPr>
        <a:xfrm>
          <a:off x="8699500" y="1308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168508</xdr:rowOff>
    </xdr:from>
    <xdr:ext cx="534377" cy="259045"/>
    <xdr:sp macro="" textlink="">
      <xdr:nvSpPr>
        <xdr:cNvPr id="430" name="テキスト ボックス 429"/>
        <xdr:cNvSpPr txBox="1"/>
      </xdr:nvSpPr>
      <xdr:spPr>
        <a:xfrm>
          <a:off x="8483111" y="128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34837</xdr:rowOff>
    </xdr:from>
    <xdr:to>
      <xdr:col>11</xdr:col>
      <xdr:colOff>358775</xdr:colOff>
      <xdr:row>76</xdr:row>
      <xdr:rowOff>136437</xdr:rowOff>
    </xdr:to>
    <xdr:sp macro="" textlink="">
      <xdr:nvSpPr>
        <xdr:cNvPr id="431" name="円/楕円 430"/>
        <xdr:cNvSpPr/>
      </xdr:nvSpPr>
      <xdr:spPr>
        <a:xfrm>
          <a:off x="7810500" y="130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152963</xdr:rowOff>
    </xdr:from>
    <xdr:ext cx="534377" cy="259045"/>
    <xdr:sp macro="" textlink="">
      <xdr:nvSpPr>
        <xdr:cNvPr id="432" name="テキスト ボックス 431"/>
        <xdr:cNvSpPr txBox="1"/>
      </xdr:nvSpPr>
      <xdr:spPr>
        <a:xfrm>
          <a:off x="7594111" y="128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32,311</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126554</xdr:rowOff>
    </xdr:from>
    <xdr:to>
      <xdr:col>10</xdr:col>
      <xdr:colOff>155575</xdr:colOff>
      <xdr:row>77</xdr:row>
      <xdr:rowOff>56704</xdr:rowOff>
    </xdr:to>
    <xdr:sp macro="" textlink="">
      <xdr:nvSpPr>
        <xdr:cNvPr id="433" name="円/楕円 432"/>
        <xdr:cNvSpPr/>
      </xdr:nvSpPr>
      <xdr:spPr>
        <a:xfrm>
          <a:off x="6921500" y="1315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73231</xdr:rowOff>
    </xdr:from>
    <xdr:ext cx="534377" cy="259045"/>
    <xdr:sp macro="" textlink="">
      <xdr:nvSpPr>
        <xdr:cNvPr id="434" name="テキスト ボックス 433"/>
        <xdr:cNvSpPr txBox="1"/>
      </xdr:nvSpPr>
      <xdr:spPr>
        <a:xfrm>
          <a:off x="6705111" y="1293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19326</xdr:rowOff>
    </xdr:from>
    <xdr:to>
      <xdr:col>15</xdr:col>
      <xdr:colOff>180975</xdr:colOff>
      <xdr:row>98</xdr:row>
      <xdr:rowOff>36060</xdr:rowOff>
    </xdr:to>
    <xdr:cxnSp macro="">
      <xdr:nvCxnSpPr>
        <xdr:cNvPr id="461" name="直線コネクタ 460"/>
        <xdr:cNvCxnSpPr/>
      </xdr:nvCxnSpPr>
      <xdr:spPr>
        <a:xfrm flipV="1">
          <a:off x="9639300" y="16821426"/>
          <a:ext cx="8382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35993</xdr:rowOff>
    </xdr:from>
    <xdr:to>
      <xdr:col>14</xdr:col>
      <xdr:colOff>28575</xdr:colOff>
      <xdr:row>98</xdr:row>
      <xdr:rowOff>36060</xdr:rowOff>
    </xdr:to>
    <xdr:cxnSp macro="">
      <xdr:nvCxnSpPr>
        <xdr:cNvPr id="464" name="直線コネクタ 463"/>
        <xdr:cNvCxnSpPr/>
      </xdr:nvCxnSpPr>
      <xdr:spPr>
        <a:xfrm>
          <a:off x="8750300" y="16838093"/>
          <a:ext cx="8890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116578</xdr:rowOff>
    </xdr:from>
    <xdr:ext cx="534377" cy="259045"/>
    <xdr:sp macro="" textlink="">
      <xdr:nvSpPr>
        <xdr:cNvPr id="466" name="テキスト ボックス 465"/>
        <xdr:cNvSpPr txBox="1"/>
      </xdr:nvSpPr>
      <xdr:spPr>
        <a:xfrm>
          <a:off x="9372111" y="169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35993</xdr:rowOff>
    </xdr:from>
    <xdr:to>
      <xdr:col>12</xdr:col>
      <xdr:colOff>511175</xdr:colOff>
      <xdr:row>98</xdr:row>
      <xdr:rowOff>36767</xdr:rowOff>
    </xdr:to>
    <xdr:cxnSp macro="">
      <xdr:nvCxnSpPr>
        <xdr:cNvPr id="467" name="直線コネクタ 466"/>
        <xdr:cNvCxnSpPr/>
      </xdr:nvCxnSpPr>
      <xdr:spPr>
        <a:xfrm flipV="1">
          <a:off x="7861300" y="16838093"/>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126252</xdr:rowOff>
    </xdr:from>
    <xdr:ext cx="534377" cy="259045"/>
    <xdr:sp macro="" textlink="">
      <xdr:nvSpPr>
        <xdr:cNvPr id="469" name="テキスト ボックス 468"/>
        <xdr:cNvSpPr txBox="1"/>
      </xdr:nvSpPr>
      <xdr:spPr>
        <a:xfrm>
          <a:off x="8483111" y="169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26361</xdr:rowOff>
    </xdr:from>
    <xdr:to>
      <xdr:col>11</xdr:col>
      <xdr:colOff>307975</xdr:colOff>
      <xdr:row>98</xdr:row>
      <xdr:rowOff>36767</xdr:rowOff>
    </xdr:to>
    <xdr:cxnSp macro="">
      <xdr:nvCxnSpPr>
        <xdr:cNvPr id="470" name="直線コネクタ 469"/>
        <xdr:cNvCxnSpPr/>
      </xdr:nvCxnSpPr>
      <xdr:spPr>
        <a:xfrm>
          <a:off x="6972300" y="16828461"/>
          <a:ext cx="889000" cy="1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132552</xdr:rowOff>
    </xdr:from>
    <xdr:ext cx="534377" cy="259045"/>
    <xdr:sp macro="" textlink="">
      <xdr:nvSpPr>
        <xdr:cNvPr id="472" name="テキスト ボックス 471"/>
        <xdr:cNvSpPr txBox="1"/>
      </xdr:nvSpPr>
      <xdr:spPr>
        <a:xfrm>
          <a:off x="7594111" y="169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134847</xdr:rowOff>
    </xdr:from>
    <xdr:ext cx="534377" cy="259045"/>
    <xdr:sp macro="" textlink="">
      <xdr:nvSpPr>
        <xdr:cNvPr id="474" name="テキスト ボックス 473"/>
        <xdr:cNvSpPr txBox="1"/>
      </xdr:nvSpPr>
      <xdr:spPr>
        <a:xfrm>
          <a:off x="6705111" y="169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139976</xdr:rowOff>
    </xdr:from>
    <xdr:to>
      <xdr:col>15</xdr:col>
      <xdr:colOff>231775</xdr:colOff>
      <xdr:row>98</xdr:row>
      <xdr:rowOff>70126</xdr:rowOff>
    </xdr:to>
    <xdr:sp macro="" textlink="">
      <xdr:nvSpPr>
        <xdr:cNvPr id="480" name="円/楕円 479"/>
        <xdr:cNvSpPr/>
      </xdr:nvSpPr>
      <xdr:spPr>
        <a:xfrm>
          <a:off x="10426700" y="1677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99353</xdr:rowOff>
    </xdr:from>
    <xdr:ext cx="599010" cy="259045"/>
    <xdr:sp macro="" textlink="">
      <xdr:nvSpPr>
        <xdr:cNvPr id="481" name="土木費該当値テキスト"/>
        <xdr:cNvSpPr txBox="1"/>
      </xdr:nvSpPr>
      <xdr:spPr>
        <a:xfrm>
          <a:off x="10528300" y="165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131,642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156710</xdr:rowOff>
    </xdr:from>
    <xdr:to>
      <xdr:col>14</xdr:col>
      <xdr:colOff>79375</xdr:colOff>
      <xdr:row>98</xdr:row>
      <xdr:rowOff>86860</xdr:rowOff>
    </xdr:to>
    <xdr:sp macro="" textlink="">
      <xdr:nvSpPr>
        <xdr:cNvPr id="482" name="円/楕円 481"/>
        <xdr:cNvSpPr/>
      </xdr:nvSpPr>
      <xdr:spPr>
        <a:xfrm>
          <a:off x="9588500" y="1678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103387</xdr:rowOff>
    </xdr:from>
    <xdr:ext cx="599010" cy="259045"/>
    <xdr:sp macro="" textlink="">
      <xdr:nvSpPr>
        <xdr:cNvPr id="483" name="テキスト ボックス 482"/>
        <xdr:cNvSpPr txBox="1"/>
      </xdr:nvSpPr>
      <xdr:spPr>
        <a:xfrm>
          <a:off x="9339794" y="1656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113,342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156643</xdr:rowOff>
    </xdr:from>
    <xdr:to>
      <xdr:col>12</xdr:col>
      <xdr:colOff>561975</xdr:colOff>
      <xdr:row>98</xdr:row>
      <xdr:rowOff>86793</xdr:rowOff>
    </xdr:to>
    <xdr:sp macro="" textlink="">
      <xdr:nvSpPr>
        <xdr:cNvPr id="484" name="円/楕円 483"/>
        <xdr:cNvSpPr/>
      </xdr:nvSpPr>
      <xdr:spPr>
        <a:xfrm>
          <a:off x="8699500" y="1678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103320</xdr:rowOff>
    </xdr:from>
    <xdr:ext cx="599010" cy="259045"/>
    <xdr:sp macro="" textlink="">
      <xdr:nvSpPr>
        <xdr:cNvPr id="485" name="テキスト ボックス 484"/>
        <xdr:cNvSpPr txBox="1"/>
      </xdr:nvSpPr>
      <xdr:spPr>
        <a:xfrm>
          <a:off x="8450794" y="1656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113,416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157417</xdr:rowOff>
    </xdr:from>
    <xdr:to>
      <xdr:col>11</xdr:col>
      <xdr:colOff>358775</xdr:colOff>
      <xdr:row>98</xdr:row>
      <xdr:rowOff>87567</xdr:rowOff>
    </xdr:to>
    <xdr:sp macro="" textlink="">
      <xdr:nvSpPr>
        <xdr:cNvPr id="486" name="円/楕円 485"/>
        <xdr:cNvSpPr/>
      </xdr:nvSpPr>
      <xdr:spPr>
        <a:xfrm>
          <a:off x="7810500" y="1678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104094</xdr:rowOff>
    </xdr:from>
    <xdr:ext cx="599010" cy="259045"/>
    <xdr:sp macro="" textlink="">
      <xdr:nvSpPr>
        <xdr:cNvPr id="487" name="テキスト ボックス 486"/>
        <xdr:cNvSpPr txBox="1"/>
      </xdr:nvSpPr>
      <xdr:spPr>
        <a:xfrm>
          <a:off x="7561794" y="1656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112,569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147011</xdr:rowOff>
    </xdr:from>
    <xdr:to>
      <xdr:col>10</xdr:col>
      <xdr:colOff>155575</xdr:colOff>
      <xdr:row>98</xdr:row>
      <xdr:rowOff>77161</xdr:rowOff>
    </xdr:to>
    <xdr:sp macro="" textlink="">
      <xdr:nvSpPr>
        <xdr:cNvPr id="488" name="円/楕円 487"/>
        <xdr:cNvSpPr/>
      </xdr:nvSpPr>
      <xdr:spPr>
        <a:xfrm>
          <a:off x="6921500" y="167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93688</xdr:rowOff>
    </xdr:from>
    <xdr:ext cx="599010" cy="259045"/>
    <xdr:sp macro="" textlink="">
      <xdr:nvSpPr>
        <xdr:cNvPr id="489" name="テキスト ボックス 488"/>
        <xdr:cNvSpPr txBox="1"/>
      </xdr:nvSpPr>
      <xdr:spPr>
        <a:xfrm>
          <a:off x="6672794" y="1655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43476</xdr:rowOff>
    </xdr:from>
    <xdr:to>
      <xdr:col>23</xdr:col>
      <xdr:colOff>517525</xdr:colOff>
      <xdr:row>37</xdr:row>
      <xdr:rowOff>157727</xdr:rowOff>
    </xdr:to>
    <xdr:cxnSp macro="">
      <xdr:nvCxnSpPr>
        <xdr:cNvPr id="520" name="直線コネクタ 519"/>
        <xdr:cNvCxnSpPr/>
      </xdr:nvCxnSpPr>
      <xdr:spPr>
        <a:xfrm flipV="1">
          <a:off x="15481300" y="6387126"/>
          <a:ext cx="838200" cy="11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154886</xdr:rowOff>
    </xdr:from>
    <xdr:to>
      <xdr:col>22</xdr:col>
      <xdr:colOff>365125</xdr:colOff>
      <xdr:row>37</xdr:row>
      <xdr:rowOff>157727</xdr:rowOff>
    </xdr:to>
    <xdr:cxnSp macro="">
      <xdr:nvCxnSpPr>
        <xdr:cNvPr id="523" name="直線コネクタ 522"/>
        <xdr:cNvCxnSpPr/>
      </xdr:nvCxnSpPr>
      <xdr:spPr>
        <a:xfrm>
          <a:off x="14592300" y="6498536"/>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136402</xdr:rowOff>
    </xdr:from>
    <xdr:to>
      <xdr:col>21</xdr:col>
      <xdr:colOff>161925</xdr:colOff>
      <xdr:row>37</xdr:row>
      <xdr:rowOff>154886</xdr:rowOff>
    </xdr:to>
    <xdr:cxnSp macro="">
      <xdr:nvCxnSpPr>
        <xdr:cNvPr id="526" name="直線コネクタ 525"/>
        <xdr:cNvCxnSpPr/>
      </xdr:nvCxnSpPr>
      <xdr:spPr>
        <a:xfrm>
          <a:off x="13703300" y="6480052"/>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134818</xdr:rowOff>
    </xdr:from>
    <xdr:to>
      <xdr:col>19</xdr:col>
      <xdr:colOff>644525</xdr:colOff>
      <xdr:row>37</xdr:row>
      <xdr:rowOff>136402</xdr:rowOff>
    </xdr:to>
    <xdr:cxnSp macro="">
      <xdr:nvCxnSpPr>
        <xdr:cNvPr id="529" name="直線コネクタ 528"/>
        <xdr:cNvCxnSpPr/>
      </xdr:nvCxnSpPr>
      <xdr:spPr>
        <a:xfrm>
          <a:off x="12814300" y="6478468"/>
          <a:ext cx="8890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164126</xdr:rowOff>
    </xdr:from>
    <xdr:to>
      <xdr:col>23</xdr:col>
      <xdr:colOff>568325</xdr:colOff>
      <xdr:row>37</xdr:row>
      <xdr:rowOff>94276</xdr:rowOff>
    </xdr:to>
    <xdr:sp macro="" textlink="">
      <xdr:nvSpPr>
        <xdr:cNvPr id="539" name="円/楕円 538"/>
        <xdr:cNvSpPr/>
      </xdr:nvSpPr>
      <xdr:spPr>
        <a:xfrm>
          <a:off x="16268700" y="633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142553</xdr:rowOff>
    </xdr:from>
    <xdr:ext cx="534377" cy="259045"/>
    <xdr:sp macro="" textlink="">
      <xdr:nvSpPr>
        <xdr:cNvPr id="540" name="消防費該当値テキスト"/>
        <xdr:cNvSpPr txBox="1"/>
      </xdr:nvSpPr>
      <xdr:spPr>
        <a:xfrm>
          <a:off x="16370300" y="631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24,393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106927</xdr:rowOff>
    </xdr:from>
    <xdr:to>
      <xdr:col>22</xdr:col>
      <xdr:colOff>415925</xdr:colOff>
      <xdr:row>38</xdr:row>
      <xdr:rowOff>37077</xdr:rowOff>
    </xdr:to>
    <xdr:sp macro="" textlink="">
      <xdr:nvSpPr>
        <xdr:cNvPr id="541" name="円/楕円 540"/>
        <xdr:cNvSpPr/>
      </xdr:nvSpPr>
      <xdr:spPr>
        <a:xfrm>
          <a:off x="15430500" y="645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28204</xdr:rowOff>
    </xdr:from>
    <xdr:ext cx="534377" cy="259045"/>
    <xdr:sp macro="" textlink="">
      <xdr:nvSpPr>
        <xdr:cNvPr id="542" name="テキスト ボックス 541"/>
        <xdr:cNvSpPr txBox="1"/>
      </xdr:nvSpPr>
      <xdr:spPr>
        <a:xfrm>
          <a:off x="15214111" y="65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104086</xdr:rowOff>
    </xdr:from>
    <xdr:to>
      <xdr:col>21</xdr:col>
      <xdr:colOff>212725</xdr:colOff>
      <xdr:row>38</xdr:row>
      <xdr:rowOff>34235</xdr:rowOff>
    </xdr:to>
    <xdr:sp macro="" textlink="">
      <xdr:nvSpPr>
        <xdr:cNvPr id="543" name="円/楕円 542"/>
        <xdr:cNvSpPr/>
      </xdr:nvSpPr>
      <xdr:spPr>
        <a:xfrm>
          <a:off x="14541500" y="64477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25363</xdr:rowOff>
    </xdr:from>
    <xdr:ext cx="534377" cy="259045"/>
    <xdr:sp macro="" textlink="">
      <xdr:nvSpPr>
        <xdr:cNvPr id="544" name="テキスト ボックス 543"/>
        <xdr:cNvSpPr txBox="1"/>
      </xdr:nvSpPr>
      <xdr:spPr>
        <a:xfrm>
          <a:off x="14325111" y="654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85602</xdr:rowOff>
    </xdr:from>
    <xdr:to>
      <xdr:col>20</xdr:col>
      <xdr:colOff>9525</xdr:colOff>
      <xdr:row>38</xdr:row>
      <xdr:rowOff>15752</xdr:rowOff>
    </xdr:to>
    <xdr:sp macro="" textlink="">
      <xdr:nvSpPr>
        <xdr:cNvPr id="545" name="円/楕円 544"/>
        <xdr:cNvSpPr/>
      </xdr:nvSpPr>
      <xdr:spPr>
        <a:xfrm>
          <a:off x="13652500" y="642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6879</xdr:rowOff>
    </xdr:from>
    <xdr:ext cx="534377" cy="259045"/>
    <xdr:sp macro="" textlink="">
      <xdr:nvSpPr>
        <xdr:cNvPr id="546" name="テキスト ボックス 545"/>
        <xdr:cNvSpPr txBox="1"/>
      </xdr:nvSpPr>
      <xdr:spPr>
        <a:xfrm>
          <a:off x="13436111" y="652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84018</xdr:rowOff>
    </xdr:from>
    <xdr:to>
      <xdr:col>18</xdr:col>
      <xdr:colOff>492125</xdr:colOff>
      <xdr:row>38</xdr:row>
      <xdr:rowOff>14168</xdr:rowOff>
    </xdr:to>
    <xdr:sp macro="" textlink="">
      <xdr:nvSpPr>
        <xdr:cNvPr id="547" name="円/楕円 546"/>
        <xdr:cNvSpPr/>
      </xdr:nvSpPr>
      <xdr:spPr>
        <a:xfrm>
          <a:off x="12763500" y="642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5295</xdr:rowOff>
    </xdr:from>
    <xdr:ext cx="534377" cy="259045"/>
    <xdr:sp macro="" textlink="">
      <xdr:nvSpPr>
        <xdr:cNvPr id="548" name="テキスト ボックス 547"/>
        <xdr:cNvSpPr txBox="1"/>
      </xdr:nvSpPr>
      <xdr:spPr>
        <a:xfrm>
          <a:off x="12547111" y="652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166453</xdr:rowOff>
    </xdr:from>
    <xdr:to>
      <xdr:col>23</xdr:col>
      <xdr:colOff>517525</xdr:colOff>
      <xdr:row>57</xdr:row>
      <xdr:rowOff>167883</xdr:rowOff>
    </xdr:to>
    <xdr:cxnSp macro="">
      <xdr:nvCxnSpPr>
        <xdr:cNvPr id="579" name="直線コネクタ 578"/>
        <xdr:cNvCxnSpPr/>
      </xdr:nvCxnSpPr>
      <xdr:spPr>
        <a:xfrm>
          <a:off x="15481300" y="9939103"/>
          <a:ext cx="83820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166453</xdr:rowOff>
    </xdr:from>
    <xdr:to>
      <xdr:col>22</xdr:col>
      <xdr:colOff>365125</xdr:colOff>
      <xdr:row>58</xdr:row>
      <xdr:rowOff>26843</xdr:rowOff>
    </xdr:to>
    <xdr:cxnSp macro="">
      <xdr:nvCxnSpPr>
        <xdr:cNvPr id="582" name="直線コネクタ 581"/>
        <xdr:cNvCxnSpPr/>
      </xdr:nvCxnSpPr>
      <xdr:spPr>
        <a:xfrm flipV="1">
          <a:off x="14592300" y="9939103"/>
          <a:ext cx="8890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12716</xdr:rowOff>
    </xdr:from>
    <xdr:to>
      <xdr:col>21</xdr:col>
      <xdr:colOff>161925</xdr:colOff>
      <xdr:row>58</xdr:row>
      <xdr:rowOff>26843</xdr:rowOff>
    </xdr:to>
    <xdr:cxnSp macro="">
      <xdr:nvCxnSpPr>
        <xdr:cNvPr id="585" name="直線コネクタ 584"/>
        <xdr:cNvCxnSpPr/>
      </xdr:nvCxnSpPr>
      <xdr:spPr>
        <a:xfrm>
          <a:off x="13703300" y="9956816"/>
          <a:ext cx="8890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12716</xdr:rowOff>
    </xdr:from>
    <xdr:to>
      <xdr:col>19</xdr:col>
      <xdr:colOff>644525</xdr:colOff>
      <xdr:row>58</xdr:row>
      <xdr:rowOff>34661</xdr:rowOff>
    </xdr:to>
    <xdr:cxnSp macro="">
      <xdr:nvCxnSpPr>
        <xdr:cNvPr id="588" name="直線コネクタ 587"/>
        <xdr:cNvCxnSpPr/>
      </xdr:nvCxnSpPr>
      <xdr:spPr>
        <a:xfrm flipV="1">
          <a:off x="12814300" y="9956816"/>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117083</xdr:rowOff>
    </xdr:from>
    <xdr:to>
      <xdr:col>23</xdr:col>
      <xdr:colOff>568325</xdr:colOff>
      <xdr:row>58</xdr:row>
      <xdr:rowOff>47233</xdr:rowOff>
    </xdr:to>
    <xdr:sp macro="" textlink="">
      <xdr:nvSpPr>
        <xdr:cNvPr id="598" name="円/楕円 597"/>
        <xdr:cNvSpPr/>
      </xdr:nvSpPr>
      <xdr:spPr>
        <a:xfrm>
          <a:off x="16268700" y="98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32010</xdr:rowOff>
    </xdr:from>
    <xdr:ext cx="534377" cy="259045"/>
    <xdr:sp macro="" textlink="">
      <xdr:nvSpPr>
        <xdr:cNvPr id="599" name="教育費該当値テキスト"/>
        <xdr:cNvSpPr txBox="1"/>
      </xdr:nvSpPr>
      <xdr:spPr>
        <a:xfrm>
          <a:off x="16370300" y="980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41,935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115653</xdr:rowOff>
    </xdr:from>
    <xdr:to>
      <xdr:col>22</xdr:col>
      <xdr:colOff>415925</xdr:colOff>
      <xdr:row>58</xdr:row>
      <xdr:rowOff>45803</xdr:rowOff>
    </xdr:to>
    <xdr:sp macro="" textlink="">
      <xdr:nvSpPr>
        <xdr:cNvPr id="600" name="円/楕円 599"/>
        <xdr:cNvSpPr/>
      </xdr:nvSpPr>
      <xdr:spPr>
        <a:xfrm>
          <a:off x="15430500" y="988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36930</xdr:rowOff>
    </xdr:from>
    <xdr:ext cx="534377" cy="259045"/>
    <xdr:sp macro="" textlink="">
      <xdr:nvSpPr>
        <xdr:cNvPr id="601" name="テキスト ボックス 600"/>
        <xdr:cNvSpPr txBox="1"/>
      </xdr:nvSpPr>
      <xdr:spPr>
        <a:xfrm>
          <a:off x="15214111" y="998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147493</xdr:rowOff>
    </xdr:from>
    <xdr:to>
      <xdr:col>21</xdr:col>
      <xdr:colOff>212725</xdr:colOff>
      <xdr:row>58</xdr:row>
      <xdr:rowOff>77643</xdr:rowOff>
    </xdr:to>
    <xdr:sp macro="" textlink="">
      <xdr:nvSpPr>
        <xdr:cNvPr id="602" name="円/楕円 601"/>
        <xdr:cNvSpPr/>
      </xdr:nvSpPr>
      <xdr:spPr>
        <a:xfrm>
          <a:off x="14541500" y="992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68770</xdr:rowOff>
    </xdr:from>
    <xdr:ext cx="534377" cy="259045"/>
    <xdr:sp macro="" textlink="">
      <xdr:nvSpPr>
        <xdr:cNvPr id="603" name="テキスト ボックス 602"/>
        <xdr:cNvSpPr txBox="1"/>
      </xdr:nvSpPr>
      <xdr:spPr>
        <a:xfrm>
          <a:off x="14325111" y="1001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133366</xdr:rowOff>
    </xdr:from>
    <xdr:to>
      <xdr:col>20</xdr:col>
      <xdr:colOff>9525</xdr:colOff>
      <xdr:row>58</xdr:row>
      <xdr:rowOff>63516</xdr:rowOff>
    </xdr:to>
    <xdr:sp macro="" textlink="">
      <xdr:nvSpPr>
        <xdr:cNvPr id="604" name="円/楕円 603"/>
        <xdr:cNvSpPr/>
      </xdr:nvSpPr>
      <xdr:spPr>
        <a:xfrm>
          <a:off x="13652500" y="990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54643</xdr:rowOff>
    </xdr:from>
    <xdr:ext cx="534377" cy="259045"/>
    <xdr:sp macro="" textlink="">
      <xdr:nvSpPr>
        <xdr:cNvPr id="605" name="テキスト ボックス 604"/>
        <xdr:cNvSpPr txBox="1"/>
      </xdr:nvSpPr>
      <xdr:spPr>
        <a:xfrm>
          <a:off x="13436111" y="999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155311</xdr:rowOff>
    </xdr:from>
    <xdr:to>
      <xdr:col>18</xdr:col>
      <xdr:colOff>492125</xdr:colOff>
      <xdr:row>58</xdr:row>
      <xdr:rowOff>85461</xdr:rowOff>
    </xdr:to>
    <xdr:sp macro="" textlink="">
      <xdr:nvSpPr>
        <xdr:cNvPr id="606" name="円/楕円 605"/>
        <xdr:cNvSpPr/>
      </xdr:nvSpPr>
      <xdr:spPr>
        <a:xfrm>
          <a:off x="12763500" y="992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76588</xdr:rowOff>
    </xdr:from>
    <xdr:ext cx="534377" cy="259045"/>
    <xdr:sp macro="" textlink="">
      <xdr:nvSpPr>
        <xdr:cNvPr id="607" name="テキスト ボックス 606"/>
        <xdr:cNvSpPr txBox="1"/>
      </xdr:nvSpPr>
      <xdr:spPr>
        <a:xfrm>
          <a:off x="12547111" y="1002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36,082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3" name="直線コネクタ 64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3" name="円/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249299" cy="259045"/>
    <xdr:sp macro="" textlink="">
      <xdr:nvSpPr>
        <xdr:cNvPr id="654" name="災害復旧費該当値テキスト"/>
        <xdr:cNvSpPr txBox="1"/>
      </xdr:nvSpPr>
      <xdr:spPr>
        <a:xfrm>
          <a:off x="16370300" y="13417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5" name="円/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6" name="テキスト ボックス 655"/>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7" name="円/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8" name="テキスト ボックス 657"/>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9" name="円/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0" name="テキスト ボックス 659"/>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1" name="円/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2" name="テキスト ボックス 661"/>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8556</xdr:rowOff>
    </xdr:from>
    <xdr:to>
      <xdr:col>23</xdr:col>
      <xdr:colOff>517525</xdr:colOff>
      <xdr:row>97</xdr:row>
      <xdr:rowOff>17090</xdr:rowOff>
    </xdr:to>
    <xdr:cxnSp macro="">
      <xdr:nvCxnSpPr>
        <xdr:cNvPr id="691" name="直線コネクタ 690"/>
        <xdr:cNvCxnSpPr/>
      </xdr:nvCxnSpPr>
      <xdr:spPr>
        <a:xfrm>
          <a:off x="15481300" y="16639206"/>
          <a:ext cx="8382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167334</xdr:rowOff>
    </xdr:from>
    <xdr:to>
      <xdr:col>22</xdr:col>
      <xdr:colOff>365125</xdr:colOff>
      <xdr:row>97</xdr:row>
      <xdr:rowOff>8556</xdr:rowOff>
    </xdr:to>
    <xdr:cxnSp macro="">
      <xdr:nvCxnSpPr>
        <xdr:cNvPr id="694" name="直線コネクタ 693"/>
        <xdr:cNvCxnSpPr/>
      </xdr:nvCxnSpPr>
      <xdr:spPr>
        <a:xfrm>
          <a:off x="14592300" y="16626534"/>
          <a:ext cx="8890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167334</xdr:rowOff>
    </xdr:from>
    <xdr:to>
      <xdr:col>21</xdr:col>
      <xdr:colOff>161925</xdr:colOff>
      <xdr:row>97</xdr:row>
      <xdr:rowOff>3431</xdr:rowOff>
    </xdr:to>
    <xdr:cxnSp macro="">
      <xdr:nvCxnSpPr>
        <xdr:cNvPr id="697" name="直線コネクタ 696"/>
        <xdr:cNvCxnSpPr/>
      </xdr:nvCxnSpPr>
      <xdr:spPr>
        <a:xfrm flipV="1">
          <a:off x="13703300" y="16626534"/>
          <a:ext cx="889000" cy="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155550</xdr:rowOff>
    </xdr:from>
    <xdr:to>
      <xdr:col>19</xdr:col>
      <xdr:colOff>644525</xdr:colOff>
      <xdr:row>97</xdr:row>
      <xdr:rowOff>3431</xdr:rowOff>
    </xdr:to>
    <xdr:cxnSp macro="">
      <xdr:nvCxnSpPr>
        <xdr:cNvPr id="700" name="直線コネクタ 699"/>
        <xdr:cNvCxnSpPr/>
      </xdr:nvCxnSpPr>
      <xdr:spPr>
        <a:xfrm>
          <a:off x="12814300" y="16614750"/>
          <a:ext cx="889000" cy="1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137740</xdr:rowOff>
    </xdr:from>
    <xdr:to>
      <xdr:col>23</xdr:col>
      <xdr:colOff>568325</xdr:colOff>
      <xdr:row>97</xdr:row>
      <xdr:rowOff>67890</xdr:rowOff>
    </xdr:to>
    <xdr:sp macro="" textlink="">
      <xdr:nvSpPr>
        <xdr:cNvPr id="710" name="円/楕円 709"/>
        <xdr:cNvSpPr/>
      </xdr:nvSpPr>
      <xdr:spPr>
        <a:xfrm>
          <a:off x="16268700" y="165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160617</xdr:rowOff>
    </xdr:from>
    <xdr:ext cx="534377" cy="259045"/>
    <xdr:sp macro="" textlink="">
      <xdr:nvSpPr>
        <xdr:cNvPr id="711" name="公債費該当値テキスト"/>
        <xdr:cNvSpPr txBox="1"/>
      </xdr:nvSpPr>
      <xdr:spPr>
        <a:xfrm>
          <a:off x="16370300" y="1644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97,181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129206</xdr:rowOff>
    </xdr:from>
    <xdr:to>
      <xdr:col>22</xdr:col>
      <xdr:colOff>415925</xdr:colOff>
      <xdr:row>97</xdr:row>
      <xdr:rowOff>59356</xdr:rowOff>
    </xdr:to>
    <xdr:sp macro="" textlink="">
      <xdr:nvSpPr>
        <xdr:cNvPr id="712" name="円/楕円 711"/>
        <xdr:cNvSpPr/>
      </xdr:nvSpPr>
      <xdr:spPr>
        <a:xfrm>
          <a:off x="15430500" y="165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75883</xdr:rowOff>
    </xdr:from>
    <xdr:ext cx="534377" cy="259045"/>
    <xdr:sp macro="" textlink="">
      <xdr:nvSpPr>
        <xdr:cNvPr id="713" name="テキスト ボックス 712"/>
        <xdr:cNvSpPr txBox="1"/>
      </xdr:nvSpPr>
      <xdr:spPr>
        <a:xfrm>
          <a:off x="15214111" y="1636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99,421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116534</xdr:rowOff>
    </xdr:from>
    <xdr:to>
      <xdr:col>21</xdr:col>
      <xdr:colOff>212725</xdr:colOff>
      <xdr:row>97</xdr:row>
      <xdr:rowOff>46684</xdr:rowOff>
    </xdr:to>
    <xdr:sp macro="" textlink="">
      <xdr:nvSpPr>
        <xdr:cNvPr id="714" name="円/楕円 713"/>
        <xdr:cNvSpPr/>
      </xdr:nvSpPr>
      <xdr:spPr>
        <a:xfrm>
          <a:off x="14541500" y="165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63211</xdr:rowOff>
    </xdr:from>
    <xdr:ext cx="599010" cy="259045"/>
    <xdr:sp macro="" textlink="">
      <xdr:nvSpPr>
        <xdr:cNvPr id="715" name="テキスト ボックス 714"/>
        <xdr:cNvSpPr txBox="1"/>
      </xdr:nvSpPr>
      <xdr:spPr>
        <a:xfrm>
          <a:off x="14292794" y="1635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102,747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124081</xdr:rowOff>
    </xdr:from>
    <xdr:to>
      <xdr:col>20</xdr:col>
      <xdr:colOff>9525</xdr:colOff>
      <xdr:row>97</xdr:row>
      <xdr:rowOff>54231</xdr:rowOff>
    </xdr:to>
    <xdr:sp macro="" textlink="">
      <xdr:nvSpPr>
        <xdr:cNvPr id="716" name="円/楕円 715"/>
        <xdr:cNvSpPr/>
      </xdr:nvSpPr>
      <xdr:spPr>
        <a:xfrm>
          <a:off x="13652500" y="1658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70758</xdr:rowOff>
    </xdr:from>
    <xdr:ext cx="599010" cy="259045"/>
    <xdr:sp macro="" textlink="">
      <xdr:nvSpPr>
        <xdr:cNvPr id="717" name="テキスト ボックス 716"/>
        <xdr:cNvSpPr txBox="1"/>
      </xdr:nvSpPr>
      <xdr:spPr>
        <a:xfrm>
          <a:off x="13403794" y="1635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100,766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104750</xdr:rowOff>
    </xdr:from>
    <xdr:to>
      <xdr:col>18</xdr:col>
      <xdr:colOff>492125</xdr:colOff>
      <xdr:row>97</xdr:row>
      <xdr:rowOff>34900</xdr:rowOff>
    </xdr:to>
    <xdr:sp macro="" textlink="">
      <xdr:nvSpPr>
        <xdr:cNvPr id="718" name="円/楕円 717"/>
        <xdr:cNvSpPr/>
      </xdr:nvSpPr>
      <xdr:spPr>
        <a:xfrm>
          <a:off x="12763500" y="1656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51427</xdr:rowOff>
    </xdr:from>
    <xdr:ext cx="599010" cy="259045"/>
    <xdr:sp macro="" textlink="">
      <xdr:nvSpPr>
        <xdr:cNvPr id="719" name="テキスト ボックス 718"/>
        <xdr:cNvSpPr txBox="1"/>
      </xdr:nvSpPr>
      <xdr:spPr>
        <a:xfrm>
          <a:off x="12514794" y="163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については、生活保護受給者数が多いことや老人福祉施設の運営等により扶助費が類似団体より高い水準にあるほか、国民保険事業会計等への繰出金が多額であることや保育所統合による建設工事費等が主な要因である。</a:t>
          </a:r>
          <a:endParaRPr kumimoji="1" lang="en-US" altLang="ja-JP" sz="1300">
            <a:latin typeface="ＭＳ Ｐゴシック"/>
          </a:endParaRPr>
        </a:p>
        <a:p>
          <a:r>
            <a:rPr kumimoji="1" lang="ja-JP" altLang="en-US" sz="1300">
              <a:latin typeface="ＭＳ Ｐゴシック"/>
            </a:rPr>
            <a:t>・衛生費については、平成</a:t>
          </a:r>
          <a:r>
            <a:rPr kumimoji="1" lang="en-US" altLang="ja-JP" sz="1300">
              <a:latin typeface="ＭＳ Ｐゴシック"/>
            </a:rPr>
            <a:t>26</a:t>
          </a:r>
          <a:r>
            <a:rPr kumimoji="1" lang="ja-JP" altLang="en-US" sz="1300">
              <a:latin typeface="ＭＳ Ｐゴシック"/>
            </a:rPr>
            <a:t>年に生ごみ堆肥化施設を整備したことにより一時的に伸びているが、各年度とも類似団体より高い水準にある。また、市立病院への繰出金等やごみ収集運搬等に多額の経費を要していることが主な要因である。</a:t>
          </a:r>
          <a:endParaRPr kumimoji="1" lang="en-US" altLang="ja-JP" sz="1300">
            <a:latin typeface="ＭＳ Ｐゴシック"/>
          </a:endParaRPr>
        </a:p>
        <a:p>
          <a:r>
            <a:rPr kumimoji="1" lang="ja-JP" altLang="en-US" sz="1300">
              <a:latin typeface="ＭＳ Ｐゴシック"/>
            </a:rPr>
            <a:t>・労働費については、平成</a:t>
          </a:r>
          <a:r>
            <a:rPr kumimoji="1" lang="en-US" altLang="ja-JP" sz="1300">
              <a:latin typeface="ＭＳ Ｐゴシック"/>
            </a:rPr>
            <a:t>27</a:t>
          </a:r>
          <a:r>
            <a:rPr kumimoji="1" lang="ja-JP" altLang="en-US" sz="1300">
              <a:latin typeface="ＭＳ Ｐゴシック"/>
            </a:rPr>
            <a:t>年度に解散した第</a:t>
          </a:r>
          <a:r>
            <a:rPr kumimoji="1" lang="en-US" altLang="ja-JP" sz="1300">
              <a:latin typeface="ＭＳ Ｐゴシック"/>
            </a:rPr>
            <a:t>3</a:t>
          </a:r>
          <a:r>
            <a:rPr kumimoji="1" lang="ja-JP" altLang="en-US" sz="1300">
              <a:latin typeface="ＭＳ Ｐゴシック"/>
            </a:rPr>
            <a:t>セクターへの貸付金により類似団体より高い水準となっているが、年度内に返済されているため財政運営に影響のないものである。</a:t>
          </a:r>
          <a:endParaRPr kumimoji="1" lang="en-US" altLang="ja-JP" sz="1300">
            <a:latin typeface="ＭＳ Ｐゴシック"/>
          </a:endParaRPr>
        </a:p>
        <a:p>
          <a:r>
            <a:rPr kumimoji="1" lang="ja-JP" altLang="en-US" sz="1300">
              <a:latin typeface="ＭＳ Ｐゴシック"/>
            </a:rPr>
            <a:t>・商工費については、中小企業等や第</a:t>
          </a:r>
          <a:r>
            <a:rPr kumimoji="1" lang="en-US" altLang="ja-JP" sz="1300">
              <a:latin typeface="ＭＳ Ｐゴシック"/>
            </a:rPr>
            <a:t>3</a:t>
          </a:r>
          <a:r>
            <a:rPr kumimoji="1" lang="ja-JP" altLang="en-US" sz="1300">
              <a:latin typeface="ＭＳ Ｐゴシック"/>
            </a:rPr>
            <a:t>セクターへの貸付</a:t>
          </a:r>
          <a:r>
            <a:rPr kumimoji="1" lang="ja-JP" altLang="en-US" sz="1400">
              <a:latin typeface="ＭＳ Ｐゴシック"/>
            </a:rPr>
            <a:t>金により</a:t>
          </a:r>
          <a:r>
            <a:rPr kumimoji="1" lang="ja-JP" altLang="ja-JP" sz="1300">
              <a:solidFill>
                <a:schemeClr val="dk1"/>
              </a:solidFill>
              <a:effectLst/>
              <a:latin typeface="+mn-lt"/>
              <a:ea typeface="+mn-ea"/>
              <a:cs typeface="+mn-cs"/>
            </a:rPr>
            <a:t>類似団体より高い水準となっているが、年度内に返済されているため財政運営に影響のないものである</a:t>
          </a:r>
          <a:r>
            <a:rPr kumimoji="1" lang="ja-JP" altLang="ja-JP"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・土木費については、除排雪経費が多額なほか下水道会計への繰出金により類似団体より高い水準である要因となっている。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普通交付税</a:t>
          </a:r>
          <a:r>
            <a:rPr lang="ja-JP" altLang="en-US" sz="1100">
              <a:solidFill>
                <a:schemeClr val="dk1"/>
              </a:solidFill>
              <a:effectLst/>
              <a:latin typeface="+mn-lt"/>
              <a:ea typeface="+mn-ea"/>
              <a:cs typeface="+mn-cs"/>
            </a:rPr>
            <a:t>が増</a:t>
          </a:r>
          <a:r>
            <a:rPr lang="ja-JP" altLang="ja-JP" sz="1100">
              <a:solidFill>
                <a:schemeClr val="dk1"/>
              </a:solidFill>
              <a:effectLst/>
              <a:latin typeface="+mn-lt"/>
              <a:ea typeface="+mn-ea"/>
              <a:cs typeface="+mn-cs"/>
            </a:rPr>
            <a:t>額された</a:t>
          </a:r>
          <a:r>
            <a:rPr lang="ja-JP" altLang="en-US" sz="1100">
              <a:solidFill>
                <a:schemeClr val="dk1"/>
              </a:solidFill>
              <a:effectLst/>
              <a:latin typeface="+mn-lt"/>
              <a:ea typeface="+mn-ea"/>
              <a:cs typeface="+mn-cs"/>
            </a:rPr>
            <a:t>ことや計画最終年度となった自主財政健全化計画に基づいた</a:t>
          </a:r>
          <a:r>
            <a:rPr lang="ja-JP" altLang="ja-JP" sz="1100">
              <a:solidFill>
                <a:schemeClr val="dk1"/>
              </a:solidFill>
              <a:effectLst/>
              <a:latin typeface="+mn-lt"/>
              <a:ea typeface="+mn-ea"/>
              <a:cs typeface="+mn-cs"/>
            </a:rPr>
            <a:t>効率的な事務の執行により、実質収支額がある程度確保された</a:t>
          </a:r>
          <a:r>
            <a:rPr lang="ja-JP" altLang="en-US" sz="1100">
              <a:solidFill>
                <a:schemeClr val="dk1"/>
              </a:solidFill>
              <a:effectLst/>
              <a:latin typeface="+mn-lt"/>
              <a:ea typeface="+mn-ea"/>
              <a:cs typeface="+mn-cs"/>
            </a:rPr>
            <a:t>ため</a:t>
          </a:r>
          <a:r>
            <a:rPr lang="ja-JP" altLang="ja-JP" sz="1100">
              <a:solidFill>
                <a:schemeClr val="dk1"/>
              </a:solidFill>
              <a:effectLst/>
              <a:latin typeface="+mn-lt"/>
              <a:ea typeface="+mn-ea"/>
              <a:cs typeface="+mn-cs"/>
            </a:rPr>
            <a:t>、財政調整基金</a:t>
          </a:r>
          <a:r>
            <a:rPr lang="ja-JP" altLang="en-US" sz="1100">
              <a:solidFill>
                <a:schemeClr val="dk1"/>
              </a:solidFill>
              <a:effectLst/>
              <a:latin typeface="+mn-lt"/>
              <a:ea typeface="+mn-ea"/>
              <a:cs typeface="+mn-cs"/>
            </a:rPr>
            <a:t>への積立が一定額確保することができた</a:t>
          </a:r>
          <a:r>
            <a:rPr lang="ja-JP" altLang="ja-JP" sz="1100">
              <a:solidFill>
                <a:schemeClr val="dk1"/>
              </a:solidFill>
              <a:effectLst/>
              <a:latin typeface="+mn-lt"/>
              <a:ea typeface="+mn-ea"/>
              <a:cs typeface="+mn-cs"/>
            </a:rPr>
            <a:t>。今後も健全な財政運営を行い財政調整基金</a:t>
          </a:r>
          <a:r>
            <a:rPr lang="ja-JP" altLang="en-US" sz="1100">
              <a:solidFill>
                <a:schemeClr val="dk1"/>
              </a:solidFill>
              <a:effectLst/>
              <a:latin typeface="+mn-lt"/>
              <a:ea typeface="+mn-ea"/>
              <a:cs typeface="+mn-cs"/>
            </a:rPr>
            <a:t>への</a:t>
          </a:r>
          <a:r>
            <a:rPr lang="ja-JP" altLang="ja-JP" sz="1100">
              <a:solidFill>
                <a:schemeClr val="dk1"/>
              </a:solidFill>
              <a:effectLst/>
              <a:latin typeface="+mn-lt"/>
              <a:ea typeface="+mn-ea"/>
              <a:cs typeface="+mn-cs"/>
            </a:rPr>
            <a:t>積立に努めるもの。平成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年度については、普通交付税の減額や記録的な大雪による除排雪経費の増額があったことにより実質収支額が大幅に減少したものである。今後</a:t>
          </a:r>
          <a:r>
            <a:rPr lang="ja-JP" altLang="en-US" sz="110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第</a:t>
          </a:r>
          <a:r>
            <a:rPr lang="en-US" altLang="ja-JP" sz="1100" b="0" i="0" baseline="0">
              <a:solidFill>
                <a:schemeClr val="dk1"/>
              </a:solidFill>
              <a:effectLst/>
              <a:latin typeface="+mn-lt"/>
              <a:ea typeface="+mn-ea"/>
              <a:cs typeface="+mn-cs"/>
            </a:rPr>
            <a:t>6 </a:t>
          </a:r>
          <a:r>
            <a:rPr lang="ja-JP" altLang="ja-JP" sz="1100" b="0" i="0" baseline="0">
              <a:solidFill>
                <a:schemeClr val="dk1"/>
              </a:solidFill>
              <a:effectLst/>
              <a:latin typeface="+mn-lt"/>
              <a:ea typeface="+mn-ea"/>
              <a:cs typeface="+mn-cs"/>
            </a:rPr>
            <a:t>期美唄市総合計画後期基本計画</a:t>
          </a:r>
          <a:r>
            <a:rPr lang="ja-JP" altLang="en-US" sz="1100" b="0" i="0" baseline="0">
              <a:solidFill>
                <a:schemeClr val="dk1"/>
              </a:solidFill>
              <a:effectLst/>
              <a:latin typeface="+mn-lt"/>
              <a:ea typeface="+mn-ea"/>
              <a:cs typeface="+mn-cs"/>
            </a:rPr>
            <a:t>等</a:t>
          </a:r>
          <a:r>
            <a:rPr lang="ja-JP" altLang="ja-JP" sz="1100">
              <a:solidFill>
                <a:schemeClr val="dk1"/>
              </a:solidFill>
              <a:effectLst/>
              <a:latin typeface="+mn-lt"/>
              <a:ea typeface="+mn-ea"/>
              <a:cs typeface="+mn-cs"/>
            </a:rPr>
            <a:t>の着実な推進により財政の健全化に努めるものとする。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年度に策定した経営健全化計画の着実な推進により、平成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年度より連結実質赤字比率が解消された。また、上記計画及び自主財政健全化計画に基づき、平成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年度に資金不足額が解消され</a:t>
          </a:r>
          <a:r>
            <a:rPr lang="ja-JP" altLang="en-US" sz="1100">
              <a:solidFill>
                <a:schemeClr val="dk1"/>
              </a:solidFill>
              <a:effectLst/>
              <a:latin typeface="+mn-lt"/>
              <a:ea typeface="+mn-ea"/>
              <a:cs typeface="+mn-cs"/>
            </a:rPr>
            <a:t>たため引き続き普通会計及び他会計の健全な財政運営に努める。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国の景気対策に呼応して行った建設事業や下水道整備に係る多額の市債を発行したことによる公債費負担や、旧緑資源機構営土地改良事業負担金・</a:t>
          </a:r>
          <a:r>
            <a:rPr lang="ja-JP" altLang="ja-JP" sz="1100" b="0" i="0" baseline="0">
              <a:solidFill>
                <a:schemeClr val="dk1"/>
              </a:solidFill>
              <a:effectLst/>
              <a:latin typeface="+mn-lt"/>
              <a:ea typeface="+mn-ea"/>
              <a:cs typeface="+mn-cs"/>
            </a:rPr>
            <a:t>国営土地改良事業負担金等の多額な公債費に準ずる費用により、高い水準となっている。このため、第</a:t>
          </a:r>
          <a:r>
            <a:rPr lang="en-US" altLang="ja-JP" sz="1100" b="0" i="0" baseline="0">
              <a:solidFill>
                <a:schemeClr val="dk1"/>
              </a:solidFill>
              <a:effectLst/>
              <a:latin typeface="+mn-lt"/>
              <a:ea typeface="+mn-ea"/>
              <a:cs typeface="+mn-cs"/>
            </a:rPr>
            <a:t>6 </a:t>
          </a:r>
          <a:r>
            <a:rPr lang="ja-JP" altLang="ja-JP" sz="1100" b="0" i="0" baseline="0">
              <a:solidFill>
                <a:schemeClr val="dk1"/>
              </a:solidFill>
              <a:effectLst/>
              <a:latin typeface="+mn-lt"/>
              <a:ea typeface="+mn-ea"/>
              <a:cs typeface="+mn-cs"/>
            </a:rPr>
            <a:t>期美唄市総合計画後期基本計画と整合性を図りながら</a:t>
          </a:r>
          <a:r>
            <a:rPr lang="ja-JP" altLang="en-US" sz="1100" b="0" i="0" baseline="0">
              <a:solidFill>
                <a:schemeClr val="dk1"/>
              </a:solidFill>
              <a:effectLst/>
              <a:latin typeface="+mn-lt"/>
              <a:ea typeface="+mn-ea"/>
              <a:cs typeface="+mn-cs"/>
            </a:rPr>
            <a:t>普通</a:t>
          </a:r>
          <a:r>
            <a:rPr lang="ja-JP" altLang="ja-JP" sz="1100" b="0" i="0" baseline="0">
              <a:solidFill>
                <a:schemeClr val="dk1"/>
              </a:solidFill>
              <a:effectLst/>
              <a:latin typeface="+mn-lt"/>
              <a:ea typeface="+mn-ea"/>
              <a:cs typeface="+mn-cs"/>
            </a:rPr>
            <a:t>建設事業の重点化と新規発行地方債の抑制に努め、比率の低減を図る</a:t>
          </a:r>
          <a:r>
            <a:rPr lang="ja-JP" altLang="en-US" sz="1100" b="0" i="0" baseline="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国の景気対策に呼応して行った建設事業や下水道整備に係る多額の市債を発行したことによる市債残高の増大、区画整理事業の用地取得による債務負担行為の増大などにより、</a:t>
          </a:r>
          <a:r>
            <a:rPr lang="ja-JP" altLang="ja-JP" sz="1100" b="0" i="0" baseline="0">
              <a:solidFill>
                <a:schemeClr val="dk1"/>
              </a:solidFill>
              <a:effectLst/>
              <a:latin typeface="+mn-lt"/>
              <a:ea typeface="+mn-ea"/>
              <a:cs typeface="+mn-cs"/>
            </a:rPr>
            <a:t>高い水準となっている。このため、第</a:t>
          </a:r>
          <a:r>
            <a:rPr lang="en-US" altLang="ja-JP" sz="1100" b="0" i="0" baseline="0">
              <a:solidFill>
                <a:schemeClr val="dk1"/>
              </a:solidFill>
              <a:effectLst/>
              <a:latin typeface="+mn-lt"/>
              <a:ea typeface="+mn-ea"/>
              <a:cs typeface="+mn-cs"/>
            </a:rPr>
            <a:t>6 </a:t>
          </a:r>
          <a:r>
            <a:rPr lang="ja-JP" altLang="ja-JP" sz="1100" b="0" i="0" baseline="0">
              <a:solidFill>
                <a:schemeClr val="dk1"/>
              </a:solidFill>
              <a:effectLst/>
              <a:latin typeface="+mn-lt"/>
              <a:ea typeface="+mn-ea"/>
              <a:cs typeface="+mn-cs"/>
            </a:rPr>
            <a:t>期美唄市総合計画後期基本計画と整合性を図りながら、市債発行の抑制及び債務負担の計画的な解消に努め、比率の低減を図る。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北海道美唄市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23,390
23,343
277.69
17,978,358
17,409,027
569,264
9,314,832
18,578,134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170.9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23,390
23,343
277.69
17,978,358
17,409,027
569,264
9,314,832
18,578,134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170.9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23,390
23,343
277.69
17,978,358
17,409,027
569,264
9,314,832
18,578,134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170.9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17978358</v>
      </c>
      <c r="BO4" s="409"/>
      <c r="BP4" s="409"/>
      <c r="BQ4" s="409"/>
      <c r="BR4" s="409"/>
      <c r="BS4" s="409"/>
      <c r="BT4" s="409"/>
      <c r="BU4" s="410"/>
      <c r="BV4" s="408">
        <v>17359522</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6.1</v>
      </c>
      <c r="CU4" s="586"/>
      <c r="CV4" s="586"/>
      <c r="CW4" s="586"/>
      <c r="CX4" s="586"/>
      <c r="CY4" s="586"/>
      <c r="CZ4" s="586"/>
      <c r="DA4" s="587"/>
      <c r="DB4" s="585">
        <v>2.2999999999999998</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17409027</v>
      </c>
      <c r="BO5" s="414"/>
      <c r="BP5" s="414"/>
      <c r="BQ5" s="414"/>
      <c r="BR5" s="414"/>
      <c r="BS5" s="414"/>
      <c r="BT5" s="414"/>
      <c r="BU5" s="415"/>
      <c r="BV5" s="413">
        <v>17149552</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92.6</v>
      </c>
      <c r="CU5" s="384"/>
      <c r="CV5" s="384"/>
      <c r="CW5" s="384"/>
      <c r="CX5" s="384"/>
      <c r="CY5" s="384"/>
      <c r="CZ5" s="384"/>
      <c r="DA5" s="385"/>
      <c r="DB5" s="383">
        <v>96.9</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569331</v>
      </c>
      <c r="BO6" s="414"/>
      <c r="BP6" s="414"/>
      <c r="BQ6" s="414"/>
      <c r="BR6" s="414"/>
      <c r="BS6" s="414"/>
      <c r="BT6" s="414"/>
      <c r="BU6" s="415"/>
      <c r="BV6" s="413">
        <v>209970</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97.7</v>
      </c>
      <c r="CU6" s="560"/>
      <c r="CV6" s="560"/>
      <c r="CW6" s="560"/>
      <c r="CX6" s="560"/>
      <c r="CY6" s="560"/>
      <c r="CZ6" s="560"/>
      <c r="DA6" s="561"/>
      <c r="DB6" s="559">
        <v>102.6</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67</v>
      </c>
      <c r="BO7" s="414"/>
      <c r="BP7" s="414"/>
      <c r="BQ7" s="414"/>
      <c r="BR7" s="414"/>
      <c r="BS7" s="414"/>
      <c r="BT7" s="414"/>
      <c r="BU7" s="415"/>
      <c r="BV7" s="413">
        <v>137</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9314832</v>
      </c>
      <c r="CU7" s="414"/>
      <c r="CV7" s="414"/>
      <c r="CW7" s="414"/>
      <c r="CX7" s="414"/>
      <c r="CY7" s="414"/>
      <c r="CZ7" s="414"/>
      <c r="DA7" s="415"/>
      <c r="DB7" s="413">
        <v>9130220</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569264</v>
      </c>
      <c r="BO8" s="414"/>
      <c r="BP8" s="414"/>
      <c r="BQ8" s="414"/>
      <c r="BR8" s="414"/>
      <c r="BS8" s="414"/>
      <c r="BT8" s="414"/>
      <c r="BU8" s="415"/>
      <c r="BV8" s="413">
        <v>209833</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0.25</v>
      </c>
      <c r="CU8" s="523"/>
      <c r="CV8" s="523"/>
      <c r="CW8" s="523"/>
      <c r="CX8" s="523"/>
      <c r="CY8" s="523"/>
      <c r="CZ8" s="523"/>
      <c r="DA8" s="524"/>
      <c r="DB8" s="522">
        <v>0.24</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23035</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359431</v>
      </c>
      <c r="BO9" s="414"/>
      <c r="BP9" s="414"/>
      <c r="BQ9" s="414"/>
      <c r="BR9" s="414"/>
      <c r="BS9" s="414"/>
      <c r="BT9" s="414"/>
      <c r="BU9" s="415"/>
      <c r="BV9" s="413">
        <v>-14661</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19.100000000000001</v>
      </c>
      <c r="CU9" s="384"/>
      <c r="CV9" s="384"/>
      <c r="CW9" s="384"/>
      <c r="CX9" s="384"/>
      <c r="CY9" s="384"/>
      <c r="CZ9" s="384"/>
      <c r="DA9" s="385"/>
      <c r="DB9" s="383">
        <v>20.2</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26034</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106092</v>
      </c>
      <c r="BO10" s="414"/>
      <c r="BP10" s="414"/>
      <c r="BQ10" s="414"/>
      <c r="BR10" s="414"/>
      <c r="BS10" s="414"/>
      <c r="BT10" s="414"/>
      <c r="BU10" s="415"/>
      <c r="BV10" s="413">
        <v>114650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23390</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v>301189</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23343</v>
      </c>
      <c r="S13" s="515"/>
      <c r="T13" s="515"/>
      <c r="U13" s="515"/>
      <c r="V13" s="516"/>
      <c r="W13" s="502" t="s">
        <v>121</v>
      </c>
      <c r="X13" s="426"/>
      <c r="Y13" s="426"/>
      <c r="Z13" s="426"/>
      <c r="AA13" s="426"/>
      <c r="AB13" s="427"/>
      <c r="AC13" s="389">
        <v>1601</v>
      </c>
      <c r="AD13" s="390"/>
      <c r="AE13" s="390"/>
      <c r="AF13" s="390"/>
      <c r="AG13" s="391"/>
      <c r="AH13" s="389">
        <v>1838</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465523</v>
      </c>
      <c r="BO13" s="414"/>
      <c r="BP13" s="414"/>
      <c r="BQ13" s="414"/>
      <c r="BR13" s="414"/>
      <c r="BS13" s="414"/>
      <c r="BT13" s="414"/>
      <c r="BU13" s="415"/>
      <c r="BV13" s="413">
        <v>-201200</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16.899999999999999</v>
      </c>
      <c r="CU13" s="384"/>
      <c r="CV13" s="384"/>
      <c r="CW13" s="384"/>
      <c r="CX13" s="384"/>
      <c r="CY13" s="384"/>
      <c r="CZ13" s="384"/>
      <c r="DA13" s="385"/>
      <c r="DB13" s="383">
        <v>19</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23984</v>
      </c>
      <c r="S14" s="515"/>
      <c r="T14" s="515"/>
      <c r="U14" s="515"/>
      <c r="V14" s="516"/>
      <c r="W14" s="517"/>
      <c r="X14" s="429"/>
      <c r="Y14" s="429"/>
      <c r="Z14" s="429"/>
      <c r="AA14" s="429"/>
      <c r="AB14" s="430"/>
      <c r="AC14" s="507">
        <v>14.9</v>
      </c>
      <c r="AD14" s="508"/>
      <c r="AE14" s="508"/>
      <c r="AF14" s="508"/>
      <c r="AG14" s="509"/>
      <c r="AH14" s="507">
        <v>14.6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170.9</v>
      </c>
      <c r="CU14" s="486"/>
      <c r="CV14" s="486"/>
      <c r="CW14" s="486"/>
      <c r="CX14" s="486"/>
      <c r="CY14" s="486"/>
      <c r="CZ14" s="486"/>
      <c r="DA14" s="487"/>
      <c r="DB14" s="518">
        <v>181.1</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23935</v>
      </c>
      <c r="S15" s="515"/>
      <c r="T15" s="515"/>
      <c r="U15" s="515"/>
      <c r="V15" s="516"/>
      <c r="W15" s="502" t="s">
        <v>128</v>
      </c>
      <c r="X15" s="426"/>
      <c r="Y15" s="426"/>
      <c r="Z15" s="426"/>
      <c r="AA15" s="426"/>
      <c r="AB15" s="427"/>
      <c r="AC15" s="389">
        <v>2328</v>
      </c>
      <c r="AD15" s="390"/>
      <c r="AE15" s="390"/>
      <c r="AF15" s="390"/>
      <c r="AG15" s="391"/>
      <c r="AH15" s="389">
        <v>2890</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2106625</v>
      </c>
      <c r="BO15" s="409"/>
      <c r="BP15" s="409"/>
      <c r="BQ15" s="409"/>
      <c r="BR15" s="409"/>
      <c r="BS15" s="409"/>
      <c r="BT15" s="409"/>
      <c r="BU15" s="410"/>
      <c r="BV15" s="408">
        <v>2019820</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21.7</v>
      </c>
      <c r="AD16" s="508"/>
      <c r="AE16" s="508"/>
      <c r="AF16" s="508"/>
      <c r="AG16" s="509"/>
      <c r="AH16" s="507">
        <v>23</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8321794</v>
      </c>
      <c r="BO16" s="414"/>
      <c r="BP16" s="414"/>
      <c r="BQ16" s="414"/>
      <c r="BR16" s="414"/>
      <c r="BS16" s="414"/>
      <c r="BT16" s="414"/>
      <c r="BU16" s="415"/>
      <c r="BV16" s="413">
        <v>8099430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6781</v>
      </c>
      <c r="AD17" s="390"/>
      <c r="AE17" s="390"/>
      <c r="AF17" s="390"/>
      <c r="AG17" s="391"/>
      <c r="AH17" s="389">
        <v>7740</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2606777</v>
      </c>
      <c r="BO17" s="414"/>
      <c r="BP17" s="414"/>
      <c r="BQ17" s="414"/>
      <c r="BR17" s="414"/>
      <c r="BS17" s="414"/>
      <c r="BT17" s="414"/>
      <c r="BU17" s="415"/>
      <c r="BV17" s="413">
        <v>2543789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277.69</v>
      </c>
      <c r="M18" s="478"/>
      <c r="N18" s="478"/>
      <c r="O18" s="478"/>
      <c r="P18" s="478"/>
      <c r="Q18" s="478"/>
      <c r="R18" s="479"/>
      <c r="S18" s="479"/>
      <c r="T18" s="479"/>
      <c r="U18" s="479"/>
      <c r="V18" s="480"/>
      <c r="W18" s="494"/>
      <c r="X18" s="495"/>
      <c r="Y18" s="495"/>
      <c r="Z18" s="495"/>
      <c r="AA18" s="495"/>
      <c r="AB18" s="503"/>
      <c r="AC18" s="377">
        <v>63.3</v>
      </c>
      <c r="AD18" s="378"/>
      <c r="AE18" s="378"/>
      <c r="AF18" s="378"/>
      <c r="AG18" s="481"/>
      <c r="AH18" s="377">
        <v>61.5</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8803695</v>
      </c>
      <c r="BO18" s="414"/>
      <c r="BP18" s="414"/>
      <c r="BQ18" s="414"/>
      <c r="BR18" s="414"/>
      <c r="BS18" s="414"/>
      <c r="BT18" s="414"/>
      <c r="BU18" s="415"/>
      <c r="BV18" s="413">
        <v>8894076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83</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11126913</v>
      </c>
      <c r="BO19" s="414"/>
      <c r="BP19" s="414"/>
      <c r="BQ19" s="414"/>
      <c r="BR19" s="414"/>
      <c r="BS19" s="414"/>
      <c r="BT19" s="414"/>
      <c r="BU19" s="415"/>
      <c r="BV19" s="413">
        <v>11010828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10173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18578134</v>
      </c>
      <c r="BO23" s="414"/>
      <c r="BP23" s="414"/>
      <c r="BQ23" s="414"/>
      <c r="BR23" s="414"/>
      <c r="BS23" s="414"/>
      <c r="BT23" s="414"/>
      <c r="BU23" s="415"/>
      <c r="BV23" s="413">
        <v>17836428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6300</v>
      </c>
      <c r="R24" s="390"/>
      <c r="S24" s="390"/>
      <c r="T24" s="390"/>
      <c r="U24" s="390"/>
      <c r="V24" s="391"/>
      <c r="W24" s="455"/>
      <c r="X24" s="446"/>
      <c r="Y24" s="447"/>
      <c r="Z24" s="386" t="s">
        <v>151</v>
      </c>
      <c r="AA24" s="387"/>
      <c r="AB24" s="387"/>
      <c r="AC24" s="387"/>
      <c r="AD24" s="387"/>
      <c r="AE24" s="387"/>
      <c r="AF24" s="387"/>
      <c r="AG24" s="388"/>
      <c r="AH24" s="389">
        <v>284</v>
      </c>
      <c r="AI24" s="390"/>
      <c r="AJ24" s="390"/>
      <c r="AK24" s="390"/>
      <c r="AL24" s="391"/>
      <c r="AM24" s="389">
        <v>872732</v>
      </c>
      <c r="AN24" s="390"/>
      <c r="AO24" s="390"/>
      <c r="AP24" s="390"/>
      <c r="AQ24" s="390"/>
      <c r="AR24" s="391"/>
      <c r="AS24" s="389">
        <v>3073</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9576945</v>
      </c>
      <c r="BO24" s="414"/>
      <c r="BP24" s="414"/>
      <c r="BQ24" s="414"/>
      <c r="BR24" s="414"/>
      <c r="BS24" s="414"/>
      <c r="BT24" s="414"/>
      <c r="BU24" s="415"/>
      <c r="BV24" s="413">
        <v>10100904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5790</v>
      </c>
      <c r="R25" s="390"/>
      <c r="S25" s="390"/>
      <c r="T25" s="390"/>
      <c r="U25" s="390"/>
      <c r="V25" s="391"/>
      <c r="W25" s="455"/>
      <c r="X25" s="446"/>
      <c r="Y25" s="447"/>
      <c r="Z25" s="386" t="s">
        <v>154</v>
      </c>
      <c r="AA25" s="387"/>
      <c r="AB25" s="387"/>
      <c r="AC25" s="387"/>
      <c r="AD25" s="387"/>
      <c r="AE25" s="387"/>
      <c r="AF25" s="387"/>
      <c r="AG25" s="388"/>
      <c r="AH25" s="389">
        <v>46</v>
      </c>
      <c r="AI25" s="390"/>
      <c r="AJ25" s="390"/>
      <c r="AK25" s="390"/>
      <c r="AL25" s="391"/>
      <c r="AM25" s="389">
        <v>139564</v>
      </c>
      <c r="AN25" s="390"/>
      <c r="AO25" s="390"/>
      <c r="AP25" s="390"/>
      <c r="AQ25" s="390"/>
      <c r="AR25" s="391"/>
      <c r="AS25" s="389">
        <v>3034</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1557951</v>
      </c>
      <c r="BO25" s="409"/>
      <c r="BP25" s="409"/>
      <c r="BQ25" s="409"/>
      <c r="BR25" s="409"/>
      <c r="BS25" s="409"/>
      <c r="BT25" s="409"/>
      <c r="BU25" s="410"/>
      <c r="BV25" s="408">
        <v>1566372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5110</v>
      </c>
      <c r="R26" s="390"/>
      <c r="S26" s="390"/>
      <c r="T26" s="390"/>
      <c r="U26" s="390"/>
      <c r="V26" s="391"/>
      <c r="W26" s="455"/>
      <c r="X26" s="446"/>
      <c r="Y26" s="447"/>
      <c r="Z26" s="386" t="s">
        <v>157</v>
      </c>
      <c r="AA26" s="468"/>
      <c r="AB26" s="468"/>
      <c r="AC26" s="468"/>
      <c r="AD26" s="468"/>
      <c r="AE26" s="468"/>
      <c r="AF26" s="468"/>
      <c r="AG26" s="469"/>
      <c r="AH26" s="389">
        <v>9</v>
      </c>
      <c r="AI26" s="390"/>
      <c r="AJ26" s="390"/>
      <c r="AK26" s="390"/>
      <c r="AL26" s="391"/>
      <c r="AM26" s="389">
        <v>28683</v>
      </c>
      <c r="AN26" s="390"/>
      <c r="AO26" s="390"/>
      <c r="AP26" s="390"/>
      <c r="AQ26" s="390"/>
      <c r="AR26" s="391"/>
      <c r="AS26" s="389">
        <v>3187</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4090</v>
      </c>
      <c r="R27" s="390"/>
      <c r="S27" s="390"/>
      <c r="T27" s="390"/>
      <c r="U27" s="390"/>
      <c r="V27" s="391"/>
      <c r="W27" s="455"/>
      <c r="X27" s="446"/>
      <c r="Y27" s="447"/>
      <c r="Z27" s="386" t="s">
        <v>160</v>
      </c>
      <c r="AA27" s="387"/>
      <c r="AB27" s="387"/>
      <c r="AC27" s="387"/>
      <c r="AD27" s="387"/>
      <c r="AE27" s="387"/>
      <c r="AF27" s="387"/>
      <c r="AG27" s="388"/>
      <c r="AH27" s="389">
        <v>4</v>
      </c>
      <c r="AI27" s="390"/>
      <c r="AJ27" s="390"/>
      <c r="AK27" s="390"/>
      <c r="AL27" s="391"/>
      <c r="AM27" s="389">
        <v>17292</v>
      </c>
      <c r="AN27" s="390"/>
      <c r="AO27" s="390"/>
      <c r="AP27" s="390"/>
      <c r="AQ27" s="390"/>
      <c r="AR27" s="391"/>
      <c r="AS27" s="389">
        <v>4323</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3510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470227</v>
      </c>
      <c r="BO28" s="409"/>
      <c r="BP28" s="409"/>
      <c r="BQ28" s="409"/>
      <c r="BR28" s="409"/>
      <c r="BS28" s="409"/>
      <c r="BT28" s="409"/>
      <c r="BU28" s="410"/>
      <c r="BV28" s="408">
        <v>364135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12</v>
      </c>
      <c r="M29" s="390"/>
      <c r="N29" s="390"/>
      <c r="O29" s="390"/>
      <c r="P29" s="391"/>
      <c r="Q29" s="389">
        <v>3230</v>
      </c>
      <c r="R29" s="390"/>
      <c r="S29" s="390"/>
      <c r="T29" s="390"/>
      <c r="U29" s="390"/>
      <c r="V29" s="391"/>
      <c r="W29" s="456"/>
      <c r="X29" s="457"/>
      <c r="Y29" s="458"/>
      <c r="Z29" s="386" t="s">
        <v>167</v>
      </c>
      <c r="AA29" s="387"/>
      <c r="AB29" s="387"/>
      <c r="AC29" s="387"/>
      <c r="AD29" s="387"/>
      <c r="AE29" s="387"/>
      <c r="AF29" s="387"/>
      <c r="AG29" s="388"/>
      <c r="AH29" s="389">
        <v>288</v>
      </c>
      <c r="AI29" s="390"/>
      <c r="AJ29" s="390"/>
      <c r="AK29" s="390"/>
      <c r="AL29" s="391"/>
      <c r="AM29" s="389">
        <v>890024</v>
      </c>
      <c r="AN29" s="390"/>
      <c r="AO29" s="390"/>
      <c r="AP29" s="390"/>
      <c r="AQ29" s="390"/>
      <c r="AR29" s="391"/>
      <c r="AS29" s="389">
        <v>3090</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26478</v>
      </c>
      <c r="BO29" s="414"/>
      <c r="BP29" s="414"/>
      <c r="BQ29" s="414"/>
      <c r="BR29" s="414"/>
      <c r="BS29" s="414"/>
      <c r="BT29" s="414"/>
      <c r="BU29" s="415"/>
      <c r="BV29" s="413">
        <v>26400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644102</v>
      </c>
      <c r="BO30" s="417"/>
      <c r="BP30" s="417"/>
      <c r="BQ30" s="417"/>
      <c r="BR30" s="417"/>
      <c r="BS30" s="417"/>
      <c r="BT30" s="417"/>
      <c r="BU30" s="418"/>
      <c r="BV30" s="416">
        <v>601256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病院事業会計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IF('各会計、関係団体の財政状況及び健全化判断比率'!B35="","",'各会計、関係団体の財政状況及び健全化判断比率'!B35)</f>
        <v>下水道会計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空知教育センター組合</v>
      </c>
      <c r="BZ34" s="372"/>
      <c r="CA34" s="372"/>
      <c r="CB34" s="372"/>
      <c r="CC34" s="372"/>
      <c r="CD34" s="372"/>
      <c r="CE34" s="372"/>
      <c r="CF34" s="372"/>
      <c r="CG34" s="372"/>
      <c r="CH34" s="372"/>
      <c r="CI34" s="372"/>
      <c r="CJ34" s="372"/>
      <c r="CK34" s="372"/>
      <c r="CL34" s="372"/>
      <c r="CM34" s="372"/>
      <c r="CN34" s="165"/>
      <c r="CO34" s="373">
        <f>IF(CQ34="","",MAX(C34:D43,U34:V43,AM34:AN43,BE34:BF43,BW34:BX43)+1)</f>
        <v>15</v>
      </c>
      <c r="CP34" s="373"/>
      <c r="CQ34" s="372" t="str">
        <f>IF('各会計、関係団体の財政状況及び健全化判断比率'!BS7="","",'各会計、関係団体の財政状況及び健全化判断比率'!BS7)</f>
        <v>美唄ハイテクセンター</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市民バス会計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IF('各会計、関係団体の財政状況及び健全化判断比率'!B33="","",'各会計、関係団体の財政状況及び健全化判断比率'!B33)</f>
        <v>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南空知ふるさと市町村圏組合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介護サービス事業会計</v>
      </c>
      <c r="X36" s="372"/>
      <c r="Y36" s="372"/>
      <c r="Z36" s="372"/>
      <c r="AA36" s="372"/>
      <c r="AB36" s="372"/>
      <c r="AC36" s="372"/>
      <c r="AD36" s="372"/>
      <c r="AE36" s="372"/>
      <c r="AF36" s="372"/>
      <c r="AG36" s="372"/>
      <c r="AH36" s="372"/>
      <c r="AI36" s="372"/>
      <c r="AJ36" s="372"/>
      <c r="AK36" s="372"/>
      <c r="AL36" s="165"/>
      <c r="AM36" s="373">
        <f t="shared" si="0"/>
        <v>9</v>
      </c>
      <c r="AN36" s="373"/>
      <c r="AO36" s="372" t="str">
        <f>IF('各会計、関係団体の財政状況及び健全化判断比率'!B34="","",'各会計、関係団体の財政状況及び健全化判断比率'!B34)</f>
        <v>工業用水道事業会計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石狩川流域下水道組合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後期高齢者医療会計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桂沢水道企業団</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L1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2111791</v>
      </c>
      <c r="S5" s="669"/>
      <c r="T5" s="669"/>
      <c r="U5" s="669"/>
      <c r="V5" s="669"/>
      <c r="W5" s="669"/>
      <c r="X5" s="669"/>
      <c r="Y5" s="716"/>
      <c r="Z5" s="729">
        <v>11.7</v>
      </c>
      <c r="AA5" s="729"/>
      <c r="AB5" s="729"/>
      <c r="AC5" s="729"/>
      <c r="AD5" s="730">
        <v>2021926</v>
      </c>
      <c r="AE5" s="730"/>
      <c r="AF5" s="730"/>
      <c r="AG5" s="730"/>
      <c r="AH5" s="730"/>
      <c r="AI5" s="730"/>
      <c r="AJ5" s="730"/>
      <c r="AK5" s="730"/>
      <c r="AL5" s="717">
        <v>22.4</v>
      </c>
      <c r="AM5" s="686"/>
      <c r="AN5" s="686"/>
      <c r="AO5" s="718"/>
      <c r="AP5" s="705" t="s">
        <v>206</v>
      </c>
      <c r="AQ5" s="706"/>
      <c r="AR5" s="706"/>
      <c r="AS5" s="706"/>
      <c r="AT5" s="706"/>
      <c r="AU5" s="706"/>
      <c r="AV5" s="706"/>
      <c r="AW5" s="706"/>
      <c r="AX5" s="706"/>
      <c r="AY5" s="706"/>
      <c r="AZ5" s="706"/>
      <c r="BA5" s="706"/>
      <c r="BB5" s="706"/>
      <c r="BC5" s="706"/>
      <c r="BD5" s="706"/>
      <c r="BE5" s="706"/>
      <c r="BF5" s="707"/>
      <c r="BG5" s="618">
        <v>2005434</v>
      </c>
      <c r="BH5" s="619"/>
      <c r="BI5" s="619"/>
      <c r="BJ5" s="619"/>
      <c r="BK5" s="619"/>
      <c r="BL5" s="619"/>
      <c r="BM5" s="619"/>
      <c r="BN5" s="620"/>
      <c r="BO5" s="671">
        <v>95</v>
      </c>
      <c r="BP5" s="671"/>
      <c r="BQ5" s="671"/>
      <c r="BR5" s="671"/>
      <c r="BS5" s="672">
        <v>94234</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184783</v>
      </c>
      <c r="S6" s="619"/>
      <c r="T6" s="619"/>
      <c r="U6" s="619"/>
      <c r="V6" s="619"/>
      <c r="W6" s="619"/>
      <c r="X6" s="619"/>
      <c r="Y6" s="620"/>
      <c r="Z6" s="671">
        <v>1</v>
      </c>
      <c r="AA6" s="671"/>
      <c r="AB6" s="671"/>
      <c r="AC6" s="671"/>
      <c r="AD6" s="672">
        <v>184783</v>
      </c>
      <c r="AE6" s="672"/>
      <c r="AF6" s="672"/>
      <c r="AG6" s="672"/>
      <c r="AH6" s="672"/>
      <c r="AI6" s="672"/>
      <c r="AJ6" s="672"/>
      <c r="AK6" s="672"/>
      <c r="AL6" s="641">
        <v>2.1</v>
      </c>
      <c r="AM6" s="673"/>
      <c r="AN6" s="673"/>
      <c r="AO6" s="674"/>
      <c r="AP6" s="615" t="s">
        <v>211</v>
      </c>
      <c r="AQ6" s="616"/>
      <c r="AR6" s="616"/>
      <c r="AS6" s="616"/>
      <c r="AT6" s="616"/>
      <c r="AU6" s="616"/>
      <c r="AV6" s="616"/>
      <c r="AW6" s="616"/>
      <c r="AX6" s="616"/>
      <c r="AY6" s="616"/>
      <c r="AZ6" s="616"/>
      <c r="BA6" s="616"/>
      <c r="BB6" s="616"/>
      <c r="BC6" s="616"/>
      <c r="BD6" s="616"/>
      <c r="BE6" s="616"/>
      <c r="BF6" s="617"/>
      <c r="BG6" s="618">
        <v>2005434</v>
      </c>
      <c r="BH6" s="619"/>
      <c r="BI6" s="619"/>
      <c r="BJ6" s="619"/>
      <c r="BK6" s="619"/>
      <c r="BL6" s="619"/>
      <c r="BM6" s="619"/>
      <c r="BN6" s="620"/>
      <c r="BO6" s="671">
        <v>95</v>
      </c>
      <c r="BP6" s="671"/>
      <c r="BQ6" s="671"/>
      <c r="BR6" s="671"/>
      <c r="BS6" s="672">
        <v>94234</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126710</v>
      </c>
      <c r="CS6" s="619"/>
      <c r="CT6" s="619"/>
      <c r="CU6" s="619"/>
      <c r="CV6" s="619"/>
      <c r="CW6" s="619"/>
      <c r="CX6" s="619"/>
      <c r="CY6" s="620"/>
      <c r="CZ6" s="671">
        <v>0.7</v>
      </c>
      <c r="DA6" s="671"/>
      <c r="DB6" s="671"/>
      <c r="DC6" s="671"/>
      <c r="DD6" s="624" t="s">
        <v>213</v>
      </c>
      <c r="DE6" s="619"/>
      <c r="DF6" s="619"/>
      <c r="DG6" s="619"/>
      <c r="DH6" s="619"/>
      <c r="DI6" s="619"/>
      <c r="DJ6" s="619"/>
      <c r="DK6" s="619"/>
      <c r="DL6" s="619"/>
      <c r="DM6" s="619"/>
      <c r="DN6" s="619"/>
      <c r="DO6" s="619"/>
      <c r="DP6" s="620"/>
      <c r="DQ6" s="624">
        <v>126710</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3329</v>
      </c>
      <c r="S7" s="619"/>
      <c r="T7" s="619"/>
      <c r="U7" s="619"/>
      <c r="V7" s="619"/>
      <c r="W7" s="619"/>
      <c r="X7" s="619"/>
      <c r="Y7" s="620"/>
      <c r="Z7" s="671">
        <v>0</v>
      </c>
      <c r="AA7" s="671"/>
      <c r="AB7" s="671"/>
      <c r="AC7" s="671"/>
      <c r="AD7" s="672">
        <v>3329</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887568</v>
      </c>
      <c r="BH7" s="619"/>
      <c r="BI7" s="619"/>
      <c r="BJ7" s="619"/>
      <c r="BK7" s="619"/>
      <c r="BL7" s="619"/>
      <c r="BM7" s="619"/>
      <c r="BN7" s="620"/>
      <c r="BO7" s="671">
        <v>42</v>
      </c>
      <c r="BP7" s="671"/>
      <c r="BQ7" s="671"/>
      <c r="BR7" s="671"/>
      <c r="BS7" s="672">
        <v>22369</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1563985</v>
      </c>
      <c r="CS7" s="619"/>
      <c r="CT7" s="619"/>
      <c r="CU7" s="619"/>
      <c r="CV7" s="619"/>
      <c r="CW7" s="619"/>
      <c r="CX7" s="619"/>
      <c r="CY7" s="620"/>
      <c r="CZ7" s="671">
        <v>9</v>
      </c>
      <c r="DA7" s="671"/>
      <c r="DB7" s="671"/>
      <c r="DC7" s="671"/>
      <c r="DD7" s="624">
        <v>7682</v>
      </c>
      <c r="DE7" s="619"/>
      <c r="DF7" s="619"/>
      <c r="DG7" s="619"/>
      <c r="DH7" s="619"/>
      <c r="DI7" s="619"/>
      <c r="DJ7" s="619"/>
      <c r="DK7" s="619"/>
      <c r="DL7" s="619"/>
      <c r="DM7" s="619"/>
      <c r="DN7" s="619"/>
      <c r="DO7" s="619"/>
      <c r="DP7" s="620"/>
      <c r="DQ7" s="624">
        <v>1253296</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6647</v>
      </c>
      <c r="S8" s="619"/>
      <c r="T8" s="619"/>
      <c r="U8" s="619"/>
      <c r="V8" s="619"/>
      <c r="W8" s="619"/>
      <c r="X8" s="619"/>
      <c r="Y8" s="620"/>
      <c r="Z8" s="671">
        <v>0</v>
      </c>
      <c r="AA8" s="671"/>
      <c r="AB8" s="671"/>
      <c r="AC8" s="671"/>
      <c r="AD8" s="672">
        <v>6647</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35171</v>
      </c>
      <c r="BH8" s="619"/>
      <c r="BI8" s="619"/>
      <c r="BJ8" s="619"/>
      <c r="BK8" s="619"/>
      <c r="BL8" s="619"/>
      <c r="BM8" s="619"/>
      <c r="BN8" s="620"/>
      <c r="BO8" s="671">
        <v>1.7</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5238128</v>
      </c>
      <c r="CS8" s="619"/>
      <c r="CT8" s="619"/>
      <c r="CU8" s="619"/>
      <c r="CV8" s="619"/>
      <c r="CW8" s="619"/>
      <c r="CX8" s="619"/>
      <c r="CY8" s="620"/>
      <c r="CZ8" s="671">
        <v>30.1</v>
      </c>
      <c r="DA8" s="671"/>
      <c r="DB8" s="671"/>
      <c r="DC8" s="671"/>
      <c r="DD8" s="624">
        <v>436068</v>
      </c>
      <c r="DE8" s="619"/>
      <c r="DF8" s="619"/>
      <c r="DG8" s="619"/>
      <c r="DH8" s="619"/>
      <c r="DI8" s="619"/>
      <c r="DJ8" s="619"/>
      <c r="DK8" s="619"/>
      <c r="DL8" s="619"/>
      <c r="DM8" s="619"/>
      <c r="DN8" s="619"/>
      <c r="DO8" s="619"/>
      <c r="DP8" s="620"/>
      <c r="DQ8" s="624">
        <v>2276019</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5532</v>
      </c>
      <c r="S9" s="619"/>
      <c r="T9" s="619"/>
      <c r="U9" s="619"/>
      <c r="V9" s="619"/>
      <c r="W9" s="619"/>
      <c r="X9" s="619"/>
      <c r="Y9" s="620"/>
      <c r="Z9" s="671">
        <v>0</v>
      </c>
      <c r="AA9" s="671"/>
      <c r="AB9" s="671"/>
      <c r="AC9" s="671"/>
      <c r="AD9" s="672">
        <v>5532</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723030</v>
      </c>
      <c r="BH9" s="619"/>
      <c r="BI9" s="619"/>
      <c r="BJ9" s="619"/>
      <c r="BK9" s="619"/>
      <c r="BL9" s="619"/>
      <c r="BM9" s="619"/>
      <c r="BN9" s="620"/>
      <c r="BO9" s="671">
        <v>34.200000000000003</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1657379</v>
      </c>
      <c r="CS9" s="619"/>
      <c r="CT9" s="619"/>
      <c r="CU9" s="619"/>
      <c r="CV9" s="619"/>
      <c r="CW9" s="619"/>
      <c r="CX9" s="619"/>
      <c r="CY9" s="620"/>
      <c r="CZ9" s="671">
        <v>9.5</v>
      </c>
      <c r="DA9" s="671"/>
      <c r="DB9" s="671"/>
      <c r="DC9" s="671"/>
      <c r="DD9" s="624">
        <v>86493</v>
      </c>
      <c r="DE9" s="619"/>
      <c r="DF9" s="619"/>
      <c r="DG9" s="619"/>
      <c r="DH9" s="619"/>
      <c r="DI9" s="619"/>
      <c r="DJ9" s="619"/>
      <c r="DK9" s="619"/>
      <c r="DL9" s="619"/>
      <c r="DM9" s="619"/>
      <c r="DN9" s="619"/>
      <c r="DO9" s="619"/>
      <c r="DP9" s="620"/>
      <c r="DQ9" s="624">
        <v>1366125</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502544</v>
      </c>
      <c r="S10" s="619"/>
      <c r="T10" s="619"/>
      <c r="U10" s="619"/>
      <c r="V10" s="619"/>
      <c r="W10" s="619"/>
      <c r="X10" s="619"/>
      <c r="Y10" s="620"/>
      <c r="Z10" s="671">
        <v>2.8</v>
      </c>
      <c r="AA10" s="671"/>
      <c r="AB10" s="671"/>
      <c r="AC10" s="671"/>
      <c r="AD10" s="672">
        <v>502544</v>
      </c>
      <c r="AE10" s="672"/>
      <c r="AF10" s="672"/>
      <c r="AG10" s="672"/>
      <c r="AH10" s="672"/>
      <c r="AI10" s="672"/>
      <c r="AJ10" s="672"/>
      <c r="AK10" s="672"/>
      <c r="AL10" s="641">
        <v>5.6</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63544</v>
      </c>
      <c r="BH10" s="619"/>
      <c r="BI10" s="619"/>
      <c r="BJ10" s="619"/>
      <c r="BK10" s="619"/>
      <c r="BL10" s="619"/>
      <c r="BM10" s="619"/>
      <c r="BN10" s="620"/>
      <c r="BO10" s="671">
        <v>3</v>
      </c>
      <c r="BP10" s="671"/>
      <c r="BQ10" s="671"/>
      <c r="BR10" s="671"/>
      <c r="BS10" s="624">
        <v>10702</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190665</v>
      </c>
      <c r="CS10" s="619"/>
      <c r="CT10" s="619"/>
      <c r="CU10" s="619"/>
      <c r="CV10" s="619"/>
      <c r="CW10" s="619"/>
      <c r="CX10" s="619"/>
      <c r="CY10" s="620"/>
      <c r="CZ10" s="671">
        <v>1.1000000000000001</v>
      </c>
      <c r="DA10" s="671"/>
      <c r="DB10" s="671"/>
      <c r="DC10" s="671"/>
      <c r="DD10" s="624" t="s">
        <v>109</v>
      </c>
      <c r="DE10" s="619"/>
      <c r="DF10" s="619"/>
      <c r="DG10" s="619"/>
      <c r="DH10" s="619"/>
      <c r="DI10" s="619"/>
      <c r="DJ10" s="619"/>
      <c r="DK10" s="619"/>
      <c r="DL10" s="619"/>
      <c r="DM10" s="619"/>
      <c r="DN10" s="619"/>
      <c r="DO10" s="619"/>
      <c r="DP10" s="620"/>
      <c r="DQ10" s="624">
        <v>81253</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10941</v>
      </c>
      <c r="S11" s="619"/>
      <c r="T11" s="619"/>
      <c r="U11" s="619"/>
      <c r="V11" s="619"/>
      <c r="W11" s="619"/>
      <c r="X11" s="619"/>
      <c r="Y11" s="620"/>
      <c r="Z11" s="671">
        <v>0.1</v>
      </c>
      <c r="AA11" s="671"/>
      <c r="AB11" s="671"/>
      <c r="AC11" s="671"/>
      <c r="AD11" s="672">
        <v>10941</v>
      </c>
      <c r="AE11" s="672"/>
      <c r="AF11" s="672"/>
      <c r="AG11" s="672"/>
      <c r="AH11" s="672"/>
      <c r="AI11" s="672"/>
      <c r="AJ11" s="672"/>
      <c r="AK11" s="672"/>
      <c r="AL11" s="641">
        <v>0.1</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65823</v>
      </c>
      <c r="BH11" s="619"/>
      <c r="BI11" s="619"/>
      <c r="BJ11" s="619"/>
      <c r="BK11" s="619"/>
      <c r="BL11" s="619"/>
      <c r="BM11" s="619"/>
      <c r="BN11" s="620"/>
      <c r="BO11" s="671">
        <v>3.1</v>
      </c>
      <c r="BP11" s="671"/>
      <c r="BQ11" s="671"/>
      <c r="BR11" s="671"/>
      <c r="BS11" s="624">
        <v>11667</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859468</v>
      </c>
      <c r="CS11" s="619"/>
      <c r="CT11" s="619"/>
      <c r="CU11" s="619"/>
      <c r="CV11" s="619"/>
      <c r="CW11" s="619"/>
      <c r="CX11" s="619"/>
      <c r="CY11" s="620"/>
      <c r="CZ11" s="671">
        <v>4.9000000000000004</v>
      </c>
      <c r="DA11" s="671"/>
      <c r="DB11" s="671"/>
      <c r="DC11" s="671"/>
      <c r="DD11" s="624">
        <v>148622</v>
      </c>
      <c r="DE11" s="619"/>
      <c r="DF11" s="619"/>
      <c r="DG11" s="619"/>
      <c r="DH11" s="619"/>
      <c r="DI11" s="619"/>
      <c r="DJ11" s="619"/>
      <c r="DK11" s="619"/>
      <c r="DL11" s="619"/>
      <c r="DM11" s="619"/>
      <c r="DN11" s="619"/>
      <c r="DO11" s="619"/>
      <c r="DP11" s="620"/>
      <c r="DQ11" s="624">
        <v>343200</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858159</v>
      </c>
      <c r="BH12" s="619"/>
      <c r="BI12" s="619"/>
      <c r="BJ12" s="619"/>
      <c r="BK12" s="619"/>
      <c r="BL12" s="619"/>
      <c r="BM12" s="619"/>
      <c r="BN12" s="620"/>
      <c r="BO12" s="671">
        <v>40.6</v>
      </c>
      <c r="BP12" s="671"/>
      <c r="BQ12" s="671"/>
      <c r="BR12" s="671"/>
      <c r="BS12" s="624">
        <v>61605</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869095</v>
      </c>
      <c r="CS12" s="619"/>
      <c r="CT12" s="619"/>
      <c r="CU12" s="619"/>
      <c r="CV12" s="619"/>
      <c r="CW12" s="619"/>
      <c r="CX12" s="619"/>
      <c r="CY12" s="620"/>
      <c r="CZ12" s="671">
        <v>5</v>
      </c>
      <c r="DA12" s="671"/>
      <c r="DB12" s="671"/>
      <c r="DC12" s="671"/>
      <c r="DD12" s="624">
        <v>15514</v>
      </c>
      <c r="DE12" s="619"/>
      <c r="DF12" s="619"/>
      <c r="DG12" s="619"/>
      <c r="DH12" s="619"/>
      <c r="DI12" s="619"/>
      <c r="DJ12" s="619"/>
      <c r="DK12" s="619"/>
      <c r="DL12" s="619"/>
      <c r="DM12" s="619"/>
      <c r="DN12" s="619"/>
      <c r="DO12" s="619"/>
      <c r="DP12" s="620"/>
      <c r="DQ12" s="624">
        <v>266537</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28208</v>
      </c>
      <c r="S13" s="619"/>
      <c r="T13" s="619"/>
      <c r="U13" s="619"/>
      <c r="V13" s="619"/>
      <c r="W13" s="619"/>
      <c r="X13" s="619"/>
      <c r="Y13" s="620"/>
      <c r="Z13" s="671">
        <v>0.2</v>
      </c>
      <c r="AA13" s="671"/>
      <c r="AB13" s="671"/>
      <c r="AC13" s="671"/>
      <c r="AD13" s="672">
        <v>28208</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839629</v>
      </c>
      <c r="BH13" s="619"/>
      <c r="BI13" s="619"/>
      <c r="BJ13" s="619"/>
      <c r="BK13" s="619"/>
      <c r="BL13" s="619"/>
      <c r="BM13" s="619"/>
      <c r="BN13" s="620"/>
      <c r="BO13" s="671">
        <v>39.799999999999997</v>
      </c>
      <c r="BP13" s="671"/>
      <c r="BQ13" s="671"/>
      <c r="BR13" s="671"/>
      <c r="BS13" s="624">
        <v>61605</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3079113</v>
      </c>
      <c r="CS13" s="619"/>
      <c r="CT13" s="619"/>
      <c r="CU13" s="619"/>
      <c r="CV13" s="619"/>
      <c r="CW13" s="619"/>
      <c r="CX13" s="619"/>
      <c r="CY13" s="620"/>
      <c r="CZ13" s="671">
        <v>17.7</v>
      </c>
      <c r="DA13" s="671"/>
      <c r="DB13" s="671"/>
      <c r="DC13" s="671"/>
      <c r="DD13" s="624">
        <v>300082</v>
      </c>
      <c r="DE13" s="619"/>
      <c r="DF13" s="619"/>
      <c r="DG13" s="619"/>
      <c r="DH13" s="619"/>
      <c r="DI13" s="619"/>
      <c r="DJ13" s="619"/>
      <c r="DK13" s="619"/>
      <c r="DL13" s="619"/>
      <c r="DM13" s="619"/>
      <c r="DN13" s="619"/>
      <c r="DO13" s="619"/>
      <c r="DP13" s="620"/>
      <c r="DQ13" s="624">
        <v>1560448</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51677</v>
      </c>
      <c r="BH14" s="619"/>
      <c r="BI14" s="619"/>
      <c r="BJ14" s="619"/>
      <c r="BK14" s="619"/>
      <c r="BL14" s="619"/>
      <c r="BM14" s="619"/>
      <c r="BN14" s="620"/>
      <c r="BO14" s="671">
        <v>2.4</v>
      </c>
      <c r="BP14" s="671"/>
      <c r="BQ14" s="671"/>
      <c r="BR14" s="671"/>
      <c r="BS14" s="624">
        <v>9026</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570561</v>
      </c>
      <c r="CS14" s="619"/>
      <c r="CT14" s="619"/>
      <c r="CU14" s="619"/>
      <c r="CV14" s="619"/>
      <c r="CW14" s="619"/>
      <c r="CX14" s="619"/>
      <c r="CY14" s="620"/>
      <c r="CZ14" s="671">
        <v>3.3</v>
      </c>
      <c r="DA14" s="671"/>
      <c r="DB14" s="671"/>
      <c r="DC14" s="671"/>
      <c r="DD14" s="624">
        <v>182144</v>
      </c>
      <c r="DE14" s="619"/>
      <c r="DF14" s="619"/>
      <c r="DG14" s="619"/>
      <c r="DH14" s="619"/>
      <c r="DI14" s="619"/>
      <c r="DJ14" s="619"/>
      <c r="DK14" s="619"/>
      <c r="DL14" s="619"/>
      <c r="DM14" s="619"/>
      <c r="DN14" s="619"/>
      <c r="DO14" s="619"/>
      <c r="DP14" s="620"/>
      <c r="DQ14" s="624">
        <v>383378</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3234</v>
      </c>
      <c r="S15" s="619"/>
      <c r="T15" s="619"/>
      <c r="U15" s="619"/>
      <c r="V15" s="619"/>
      <c r="W15" s="619"/>
      <c r="X15" s="619"/>
      <c r="Y15" s="620"/>
      <c r="Z15" s="671">
        <v>0</v>
      </c>
      <c r="AA15" s="671"/>
      <c r="AB15" s="671"/>
      <c r="AC15" s="671"/>
      <c r="AD15" s="672">
        <v>3234</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194451</v>
      </c>
      <c r="BH15" s="619"/>
      <c r="BI15" s="619"/>
      <c r="BJ15" s="619"/>
      <c r="BK15" s="619"/>
      <c r="BL15" s="619"/>
      <c r="BM15" s="619"/>
      <c r="BN15" s="620"/>
      <c r="BO15" s="671">
        <v>9.1999999999999993</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980864</v>
      </c>
      <c r="CS15" s="619"/>
      <c r="CT15" s="619"/>
      <c r="CU15" s="619"/>
      <c r="CV15" s="619"/>
      <c r="CW15" s="619"/>
      <c r="CX15" s="619"/>
      <c r="CY15" s="620"/>
      <c r="CZ15" s="671">
        <v>5.6</v>
      </c>
      <c r="DA15" s="671"/>
      <c r="DB15" s="671"/>
      <c r="DC15" s="671"/>
      <c r="DD15" s="624">
        <v>159064</v>
      </c>
      <c r="DE15" s="619"/>
      <c r="DF15" s="619"/>
      <c r="DG15" s="619"/>
      <c r="DH15" s="619"/>
      <c r="DI15" s="619"/>
      <c r="DJ15" s="619"/>
      <c r="DK15" s="619"/>
      <c r="DL15" s="619"/>
      <c r="DM15" s="619"/>
      <c r="DN15" s="619"/>
      <c r="DO15" s="619"/>
      <c r="DP15" s="620"/>
      <c r="DQ15" s="624">
        <v>779812</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7285240</v>
      </c>
      <c r="S16" s="619"/>
      <c r="T16" s="619"/>
      <c r="U16" s="619"/>
      <c r="V16" s="619"/>
      <c r="W16" s="619"/>
      <c r="X16" s="619"/>
      <c r="Y16" s="620"/>
      <c r="Z16" s="671">
        <v>40.5</v>
      </c>
      <c r="AA16" s="671"/>
      <c r="AB16" s="671"/>
      <c r="AC16" s="671"/>
      <c r="AD16" s="672">
        <v>6215169</v>
      </c>
      <c r="AE16" s="672"/>
      <c r="AF16" s="672"/>
      <c r="AG16" s="672"/>
      <c r="AH16" s="672"/>
      <c r="AI16" s="672"/>
      <c r="AJ16" s="672"/>
      <c r="AK16" s="672"/>
      <c r="AL16" s="641">
        <v>69</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v>13579</v>
      </c>
      <c r="BH16" s="619"/>
      <c r="BI16" s="619"/>
      <c r="BJ16" s="619"/>
      <c r="BK16" s="619"/>
      <c r="BL16" s="619"/>
      <c r="BM16" s="619"/>
      <c r="BN16" s="620"/>
      <c r="BO16" s="671">
        <v>0.6</v>
      </c>
      <c r="BP16" s="671"/>
      <c r="BQ16" s="671"/>
      <c r="BR16" s="671"/>
      <c r="BS16" s="624">
        <v>1234</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6215169</v>
      </c>
      <c r="S17" s="619"/>
      <c r="T17" s="619"/>
      <c r="U17" s="619"/>
      <c r="V17" s="619"/>
      <c r="W17" s="619"/>
      <c r="X17" s="619"/>
      <c r="Y17" s="620"/>
      <c r="Z17" s="671">
        <v>34.6</v>
      </c>
      <c r="AA17" s="671"/>
      <c r="AB17" s="671"/>
      <c r="AC17" s="671"/>
      <c r="AD17" s="672">
        <v>6215169</v>
      </c>
      <c r="AE17" s="672"/>
      <c r="AF17" s="672"/>
      <c r="AG17" s="672"/>
      <c r="AH17" s="672"/>
      <c r="AI17" s="672"/>
      <c r="AJ17" s="672"/>
      <c r="AK17" s="672"/>
      <c r="AL17" s="641">
        <v>69</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2273059</v>
      </c>
      <c r="CS17" s="619"/>
      <c r="CT17" s="619"/>
      <c r="CU17" s="619"/>
      <c r="CV17" s="619"/>
      <c r="CW17" s="619"/>
      <c r="CX17" s="619"/>
      <c r="CY17" s="620"/>
      <c r="CZ17" s="671">
        <v>13.1</v>
      </c>
      <c r="DA17" s="671"/>
      <c r="DB17" s="671"/>
      <c r="DC17" s="671"/>
      <c r="DD17" s="624" t="s">
        <v>109</v>
      </c>
      <c r="DE17" s="619"/>
      <c r="DF17" s="619"/>
      <c r="DG17" s="619"/>
      <c r="DH17" s="619"/>
      <c r="DI17" s="619"/>
      <c r="DJ17" s="619"/>
      <c r="DK17" s="619"/>
      <c r="DL17" s="619"/>
      <c r="DM17" s="619"/>
      <c r="DN17" s="619"/>
      <c r="DO17" s="619"/>
      <c r="DP17" s="620"/>
      <c r="DQ17" s="624">
        <v>2120804</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1070060</v>
      </c>
      <c r="S18" s="619"/>
      <c r="T18" s="619"/>
      <c r="U18" s="619"/>
      <c r="V18" s="619"/>
      <c r="W18" s="619"/>
      <c r="X18" s="619"/>
      <c r="Y18" s="620"/>
      <c r="Z18" s="671">
        <v>6</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11</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106357</v>
      </c>
      <c r="BH19" s="619"/>
      <c r="BI19" s="619"/>
      <c r="BJ19" s="619"/>
      <c r="BK19" s="619"/>
      <c r="BL19" s="619"/>
      <c r="BM19" s="619"/>
      <c r="BN19" s="620"/>
      <c r="BO19" s="671">
        <v>5</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10142249</v>
      </c>
      <c r="S20" s="619"/>
      <c r="T20" s="619"/>
      <c r="U20" s="619"/>
      <c r="V20" s="619"/>
      <c r="W20" s="619"/>
      <c r="X20" s="619"/>
      <c r="Y20" s="620"/>
      <c r="Z20" s="671">
        <v>56.4</v>
      </c>
      <c r="AA20" s="671"/>
      <c r="AB20" s="671"/>
      <c r="AC20" s="671"/>
      <c r="AD20" s="672">
        <v>8982313</v>
      </c>
      <c r="AE20" s="672"/>
      <c r="AF20" s="672"/>
      <c r="AG20" s="672"/>
      <c r="AH20" s="672"/>
      <c r="AI20" s="672"/>
      <c r="AJ20" s="672"/>
      <c r="AK20" s="672"/>
      <c r="AL20" s="641">
        <v>99.7</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106357</v>
      </c>
      <c r="BH20" s="619"/>
      <c r="BI20" s="619"/>
      <c r="BJ20" s="619"/>
      <c r="BK20" s="619"/>
      <c r="BL20" s="619"/>
      <c r="BM20" s="619"/>
      <c r="BN20" s="620"/>
      <c r="BO20" s="671">
        <v>5</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17409027</v>
      </c>
      <c r="CS20" s="619"/>
      <c r="CT20" s="619"/>
      <c r="CU20" s="619"/>
      <c r="CV20" s="619"/>
      <c r="CW20" s="619"/>
      <c r="CX20" s="619"/>
      <c r="CY20" s="620"/>
      <c r="CZ20" s="671">
        <v>100</v>
      </c>
      <c r="DA20" s="671"/>
      <c r="DB20" s="671"/>
      <c r="DC20" s="671"/>
      <c r="DD20" s="624">
        <v>1335669</v>
      </c>
      <c r="DE20" s="619"/>
      <c r="DF20" s="619"/>
      <c r="DG20" s="619"/>
      <c r="DH20" s="619"/>
      <c r="DI20" s="619"/>
      <c r="DJ20" s="619"/>
      <c r="DK20" s="619"/>
      <c r="DL20" s="619"/>
      <c r="DM20" s="619"/>
      <c r="DN20" s="619"/>
      <c r="DO20" s="619"/>
      <c r="DP20" s="620"/>
      <c r="DQ20" s="624">
        <v>10557582</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3278</v>
      </c>
      <c r="S21" s="619"/>
      <c r="T21" s="619"/>
      <c r="U21" s="619"/>
      <c r="V21" s="619"/>
      <c r="W21" s="619"/>
      <c r="X21" s="619"/>
      <c r="Y21" s="620"/>
      <c r="Z21" s="671">
        <v>0</v>
      </c>
      <c r="AA21" s="671"/>
      <c r="AB21" s="671"/>
      <c r="AC21" s="671"/>
      <c r="AD21" s="672">
        <v>3278</v>
      </c>
      <c r="AE21" s="672"/>
      <c r="AF21" s="672"/>
      <c r="AG21" s="672"/>
      <c r="AH21" s="672"/>
      <c r="AI21" s="672"/>
      <c r="AJ21" s="672"/>
      <c r="AK21" s="672"/>
      <c r="AL21" s="641">
        <v>0</v>
      </c>
      <c r="AM21" s="673"/>
      <c r="AN21" s="673"/>
      <c r="AO21" s="674"/>
      <c r="AP21" s="712" t="s">
        <v>257</v>
      </c>
      <c r="AQ21" s="719"/>
      <c r="AR21" s="719"/>
      <c r="AS21" s="719"/>
      <c r="AT21" s="719"/>
      <c r="AU21" s="719"/>
      <c r="AV21" s="719"/>
      <c r="AW21" s="719"/>
      <c r="AX21" s="719"/>
      <c r="AY21" s="719"/>
      <c r="AZ21" s="719"/>
      <c r="BA21" s="719"/>
      <c r="BB21" s="719"/>
      <c r="BC21" s="719"/>
      <c r="BD21" s="719"/>
      <c r="BE21" s="719"/>
      <c r="BF21" s="714"/>
      <c r="BG21" s="618">
        <v>16492</v>
      </c>
      <c r="BH21" s="619"/>
      <c r="BI21" s="619"/>
      <c r="BJ21" s="619"/>
      <c r="BK21" s="619"/>
      <c r="BL21" s="619"/>
      <c r="BM21" s="619"/>
      <c r="BN21" s="620"/>
      <c r="BO21" s="671">
        <v>0.8</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230605</v>
      </c>
      <c r="S22" s="619"/>
      <c r="T22" s="619"/>
      <c r="U22" s="619"/>
      <c r="V22" s="619"/>
      <c r="W22" s="619"/>
      <c r="X22" s="619"/>
      <c r="Y22" s="620"/>
      <c r="Z22" s="671">
        <v>1.3</v>
      </c>
      <c r="AA22" s="671"/>
      <c r="AB22" s="671"/>
      <c r="AC22" s="671"/>
      <c r="AD22" s="672" t="s">
        <v>109</v>
      </c>
      <c r="AE22" s="672"/>
      <c r="AF22" s="672"/>
      <c r="AG22" s="672"/>
      <c r="AH22" s="672"/>
      <c r="AI22" s="672"/>
      <c r="AJ22" s="672"/>
      <c r="AK22" s="672"/>
      <c r="AL22" s="641" t="s">
        <v>109</v>
      </c>
      <c r="AM22" s="673"/>
      <c r="AN22" s="673"/>
      <c r="AO22" s="674"/>
      <c r="AP22" s="712" t="s">
        <v>259</v>
      </c>
      <c r="AQ22" s="719"/>
      <c r="AR22" s="719"/>
      <c r="AS22" s="719"/>
      <c r="AT22" s="719"/>
      <c r="AU22" s="719"/>
      <c r="AV22" s="719"/>
      <c r="AW22" s="719"/>
      <c r="AX22" s="719"/>
      <c r="AY22" s="719"/>
      <c r="AZ22" s="719"/>
      <c r="BA22" s="719"/>
      <c r="BB22" s="719"/>
      <c r="BC22" s="719"/>
      <c r="BD22" s="719"/>
      <c r="BE22" s="719"/>
      <c r="BF22" s="714"/>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244549</v>
      </c>
      <c r="S23" s="619"/>
      <c r="T23" s="619"/>
      <c r="U23" s="619"/>
      <c r="V23" s="619"/>
      <c r="W23" s="619"/>
      <c r="X23" s="619"/>
      <c r="Y23" s="620"/>
      <c r="Z23" s="671">
        <v>1.4</v>
      </c>
      <c r="AA23" s="671"/>
      <c r="AB23" s="671"/>
      <c r="AC23" s="671"/>
      <c r="AD23" s="672">
        <v>13419</v>
      </c>
      <c r="AE23" s="672"/>
      <c r="AF23" s="672"/>
      <c r="AG23" s="672"/>
      <c r="AH23" s="672"/>
      <c r="AI23" s="672"/>
      <c r="AJ23" s="672"/>
      <c r="AK23" s="672"/>
      <c r="AL23" s="641">
        <v>0.1</v>
      </c>
      <c r="AM23" s="673"/>
      <c r="AN23" s="673"/>
      <c r="AO23" s="674"/>
      <c r="AP23" s="712" t="s">
        <v>262</v>
      </c>
      <c r="AQ23" s="719"/>
      <c r="AR23" s="719"/>
      <c r="AS23" s="719"/>
      <c r="AT23" s="719"/>
      <c r="AU23" s="719"/>
      <c r="AV23" s="719"/>
      <c r="AW23" s="719"/>
      <c r="AX23" s="719"/>
      <c r="AY23" s="719"/>
      <c r="AZ23" s="719"/>
      <c r="BA23" s="719"/>
      <c r="BB23" s="719"/>
      <c r="BC23" s="719"/>
      <c r="BD23" s="719"/>
      <c r="BE23" s="719"/>
      <c r="BF23" s="714"/>
      <c r="BG23" s="618">
        <v>89865</v>
      </c>
      <c r="BH23" s="619"/>
      <c r="BI23" s="619"/>
      <c r="BJ23" s="619"/>
      <c r="BK23" s="619"/>
      <c r="BL23" s="619"/>
      <c r="BM23" s="619"/>
      <c r="BN23" s="620"/>
      <c r="BO23" s="671">
        <v>4.3</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106515</v>
      </c>
      <c r="S24" s="619"/>
      <c r="T24" s="619"/>
      <c r="U24" s="619"/>
      <c r="V24" s="619"/>
      <c r="W24" s="619"/>
      <c r="X24" s="619"/>
      <c r="Y24" s="620"/>
      <c r="Z24" s="671">
        <v>0.6</v>
      </c>
      <c r="AA24" s="671"/>
      <c r="AB24" s="671"/>
      <c r="AC24" s="671"/>
      <c r="AD24" s="672" t="s">
        <v>109</v>
      </c>
      <c r="AE24" s="672"/>
      <c r="AF24" s="672"/>
      <c r="AG24" s="672"/>
      <c r="AH24" s="672"/>
      <c r="AI24" s="672"/>
      <c r="AJ24" s="672"/>
      <c r="AK24" s="672"/>
      <c r="AL24" s="641" t="s">
        <v>109</v>
      </c>
      <c r="AM24" s="673"/>
      <c r="AN24" s="673"/>
      <c r="AO24" s="674"/>
      <c r="AP24" s="712" t="s">
        <v>269</v>
      </c>
      <c r="AQ24" s="719"/>
      <c r="AR24" s="719"/>
      <c r="AS24" s="719"/>
      <c r="AT24" s="719"/>
      <c r="AU24" s="719"/>
      <c r="AV24" s="719"/>
      <c r="AW24" s="719"/>
      <c r="AX24" s="719"/>
      <c r="AY24" s="719"/>
      <c r="AZ24" s="719"/>
      <c r="BA24" s="719"/>
      <c r="BB24" s="719"/>
      <c r="BC24" s="719"/>
      <c r="BD24" s="719"/>
      <c r="BE24" s="719"/>
      <c r="BF24" s="714"/>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7349604</v>
      </c>
      <c r="CS24" s="669"/>
      <c r="CT24" s="669"/>
      <c r="CU24" s="669"/>
      <c r="CV24" s="669"/>
      <c r="CW24" s="669"/>
      <c r="CX24" s="669"/>
      <c r="CY24" s="716"/>
      <c r="CZ24" s="720">
        <v>42.2</v>
      </c>
      <c r="DA24" s="721"/>
      <c r="DB24" s="721"/>
      <c r="DC24" s="722"/>
      <c r="DD24" s="715">
        <v>5046262</v>
      </c>
      <c r="DE24" s="669"/>
      <c r="DF24" s="669"/>
      <c r="DG24" s="669"/>
      <c r="DH24" s="669"/>
      <c r="DI24" s="669"/>
      <c r="DJ24" s="669"/>
      <c r="DK24" s="716"/>
      <c r="DL24" s="715">
        <v>5037867</v>
      </c>
      <c r="DM24" s="669"/>
      <c r="DN24" s="669"/>
      <c r="DO24" s="669"/>
      <c r="DP24" s="669"/>
      <c r="DQ24" s="669"/>
      <c r="DR24" s="669"/>
      <c r="DS24" s="669"/>
      <c r="DT24" s="669"/>
      <c r="DU24" s="669"/>
      <c r="DV24" s="716"/>
      <c r="DW24" s="717">
        <v>53</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2143497</v>
      </c>
      <c r="S25" s="619"/>
      <c r="T25" s="619"/>
      <c r="U25" s="619"/>
      <c r="V25" s="619"/>
      <c r="W25" s="619"/>
      <c r="X25" s="619"/>
      <c r="Y25" s="620"/>
      <c r="Z25" s="671">
        <v>11.9</v>
      </c>
      <c r="AA25" s="671"/>
      <c r="AB25" s="671"/>
      <c r="AC25" s="671"/>
      <c r="AD25" s="672" t="s">
        <v>109</v>
      </c>
      <c r="AE25" s="672"/>
      <c r="AF25" s="672"/>
      <c r="AG25" s="672"/>
      <c r="AH25" s="672"/>
      <c r="AI25" s="672"/>
      <c r="AJ25" s="672"/>
      <c r="AK25" s="672"/>
      <c r="AL25" s="641" t="s">
        <v>109</v>
      </c>
      <c r="AM25" s="673"/>
      <c r="AN25" s="673"/>
      <c r="AO25" s="674"/>
      <c r="AP25" s="712" t="s">
        <v>272</v>
      </c>
      <c r="AQ25" s="719"/>
      <c r="AR25" s="719"/>
      <c r="AS25" s="719"/>
      <c r="AT25" s="719"/>
      <c r="AU25" s="719"/>
      <c r="AV25" s="719"/>
      <c r="AW25" s="719"/>
      <c r="AX25" s="719"/>
      <c r="AY25" s="719"/>
      <c r="AZ25" s="719"/>
      <c r="BA25" s="719"/>
      <c r="BB25" s="719"/>
      <c r="BC25" s="719"/>
      <c r="BD25" s="719"/>
      <c r="BE25" s="719"/>
      <c r="BF25" s="714"/>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2317651</v>
      </c>
      <c r="CS25" s="637"/>
      <c r="CT25" s="637"/>
      <c r="CU25" s="637"/>
      <c r="CV25" s="637"/>
      <c r="CW25" s="637"/>
      <c r="CX25" s="637"/>
      <c r="CY25" s="638"/>
      <c r="CZ25" s="621">
        <v>13.3</v>
      </c>
      <c r="DA25" s="639"/>
      <c r="DB25" s="639"/>
      <c r="DC25" s="640"/>
      <c r="DD25" s="624">
        <v>2156547</v>
      </c>
      <c r="DE25" s="637"/>
      <c r="DF25" s="637"/>
      <c r="DG25" s="637"/>
      <c r="DH25" s="637"/>
      <c r="DI25" s="637"/>
      <c r="DJ25" s="637"/>
      <c r="DK25" s="638"/>
      <c r="DL25" s="624">
        <v>2150137</v>
      </c>
      <c r="DM25" s="637"/>
      <c r="DN25" s="637"/>
      <c r="DO25" s="637"/>
      <c r="DP25" s="637"/>
      <c r="DQ25" s="637"/>
      <c r="DR25" s="637"/>
      <c r="DS25" s="637"/>
      <c r="DT25" s="637"/>
      <c r="DU25" s="637"/>
      <c r="DV25" s="638"/>
      <c r="DW25" s="641">
        <v>22.6</v>
      </c>
      <c r="DX25" s="642"/>
      <c r="DY25" s="642"/>
      <c r="DZ25" s="642"/>
      <c r="EA25" s="642"/>
      <c r="EB25" s="642"/>
      <c r="EC25" s="643"/>
    </row>
    <row r="26" spans="2:133" ht="11.25" customHeight="1" x14ac:dyDescent="0.15">
      <c r="B26" s="709" t="s">
        <v>274</v>
      </c>
      <c r="C26" s="710"/>
      <c r="D26" s="710"/>
      <c r="E26" s="710"/>
      <c r="F26" s="710"/>
      <c r="G26" s="710"/>
      <c r="H26" s="710"/>
      <c r="I26" s="710"/>
      <c r="J26" s="710"/>
      <c r="K26" s="710"/>
      <c r="L26" s="710"/>
      <c r="M26" s="710"/>
      <c r="N26" s="710"/>
      <c r="O26" s="710"/>
      <c r="P26" s="710"/>
      <c r="Q26" s="711"/>
      <c r="R26" s="618">
        <v>406</v>
      </c>
      <c r="S26" s="619"/>
      <c r="T26" s="619"/>
      <c r="U26" s="619"/>
      <c r="V26" s="619"/>
      <c r="W26" s="619"/>
      <c r="X26" s="619"/>
      <c r="Y26" s="620"/>
      <c r="Z26" s="671">
        <v>0</v>
      </c>
      <c r="AA26" s="671"/>
      <c r="AB26" s="671"/>
      <c r="AC26" s="671"/>
      <c r="AD26" s="672">
        <v>406</v>
      </c>
      <c r="AE26" s="672"/>
      <c r="AF26" s="672"/>
      <c r="AG26" s="672"/>
      <c r="AH26" s="672"/>
      <c r="AI26" s="672"/>
      <c r="AJ26" s="672"/>
      <c r="AK26" s="672"/>
      <c r="AL26" s="641">
        <v>0</v>
      </c>
      <c r="AM26" s="673"/>
      <c r="AN26" s="673"/>
      <c r="AO26" s="674"/>
      <c r="AP26" s="712" t="s">
        <v>275</v>
      </c>
      <c r="AQ26" s="713"/>
      <c r="AR26" s="713"/>
      <c r="AS26" s="713"/>
      <c r="AT26" s="713"/>
      <c r="AU26" s="713"/>
      <c r="AV26" s="713"/>
      <c r="AW26" s="713"/>
      <c r="AX26" s="713"/>
      <c r="AY26" s="713"/>
      <c r="AZ26" s="713"/>
      <c r="BA26" s="713"/>
      <c r="BB26" s="713"/>
      <c r="BC26" s="713"/>
      <c r="BD26" s="713"/>
      <c r="BE26" s="713"/>
      <c r="BF26" s="714"/>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1509135</v>
      </c>
      <c r="CS26" s="619"/>
      <c r="CT26" s="619"/>
      <c r="CU26" s="619"/>
      <c r="CV26" s="619"/>
      <c r="CW26" s="619"/>
      <c r="CX26" s="619"/>
      <c r="CY26" s="620"/>
      <c r="CZ26" s="621">
        <v>8.6999999999999993</v>
      </c>
      <c r="DA26" s="639"/>
      <c r="DB26" s="639"/>
      <c r="DC26" s="640"/>
      <c r="DD26" s="624">
        <v>1379155</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1133198</v>
      </c>
      <c r="S27" s="619"/>
      <c r="T27" s="619"/>
      <c r="U27" s="619"/>
      <c r="V27" s="619"/>
      <c r="W27" s="619"/>
      <c r="X27" s="619"/>
      <c r="Y27" s="620"/>
      <c r="Z27" s="671">
        <v>6.3</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2111791</v>
      </c>
      <c r="BH27" s="619"/>
      <c r="BI27" s="619"/>
      <c r="BJ27" s="619"/>
      <c r="BK27" s="619"/>
      <c r="BL27" s="619"/>
      <c r="BM27" s="619"/>
      <c r="BN27" s="620"/>
      <c r="BO27" s="671">
        <v>100</v>
      </c>
      <c r="BP27" s="671"/>
      <c r="BQ27" s="671"/>
      <c r="BR27" s="671"/>
      <c r="BS27" s="624">
        <v>94234</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2758894</v>
      </c>
      <c r="CS27" s="637"/>
      <c r="CT27" s="637"/>
      <c r="CU27" s="637"/>
      <c r="CV27" s="637"/>
      <c r="CW27" s="637"/>
      <c r="CX27" s="637"/>
      <c r="CY27" s="638"/>
      <c r="CZ27" s="621">
        <v>15.8</v>
      </c>
      <c r="DA27" s="639"/>
      <c r="DB27" s="639"/>
      <c r="DC27" s="640"/>
      <c r="DD27" s="624">
        <v>768911</v>
      </c>
      <c r="DE27" s="637"/>
      <c r="DF27" s="637"/>
      <c r="DG27" s="637"/>
      <c r="DH27" s="637"/>
      <c r="DI27" s="637"/>
      <c r="DJ27" s="637"/>
      <c r="DK27" s="638"/>
      <c r="DL27" s="624">
        <v>766926</v>
      </c>
      <c r="DM27" s="637"/>
      <c r="DN27" s="637"/>
      <c r="DO27" s="637"/>
      <c r="DP27" s="637"/>
      <c r="DQ27" s="637"/>
      <c r="DR27" s="637"/>
      <c r="DS27" s="637"/>
      <c r="DT27" s="637"/>
      <c r="DU27" s="637"/>
      <c r="DV27" s="638"/>
      <c r="DW27" s="641">
        <v>8.1</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39674</v>
      </c>
      <c r="S28" s="619"/>
      <c r="T28" s="619"/>
      <c r="U28" s="619"/>
      <c r="V28" s="619"/>
      <c r="W28" s="619"/>
      <c r="X28" s="619"/>
      <c r="Y28" s="620"/>
      <c r="Z28" s="671">
        <v>0.2</v>
      </c>
      <c r="AA28" s="671"/>
      <c r="AB28" s="671"/>
      <c r="AC28" s="671"/>
      <c r="AD28" s="672">
        <v>2042</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2273059</v>
      </c>
      <c r="CS28" s="619"/>
      <c r="CT28" s="619"/>
      <c r="CU28" s="619"/>
      <c r="CV28" s="619"/>
      <c r="CW28" s="619"/>
      <c r="CX28" s="619"/>
      <c r="CY28" s="620"/>
      <c r="CZ28" s="621">
        <v>13.1</v>
      </c>
      <c r="DA28" s="639"/>
      <c r="DB28" s="639"/>
      <c r="DC28" s="640"/>
      <c r="DD28" s="624">
        <v>2120804</v>
      </c>
      <c r="DE28" s="619"/>
      <c r="DF28" s="619"/>
      <c r="DG28" s="619"/>
      <c r="DH28" s="619"/>
      <c r="DI28" s="619"/>
      <c r="DJ28" s="619"/>
      <c r="DK28" s="620"/>
      <c r="DL28" s="624">
        <v>2120804</v>
      </c>
      <c r="DM28" s="619"/>
      <c r="DN28" s="619"/>
      <c r="DO28" s="619"/>
      <c r="DP28" s="619"/>
      <c r="DQ28" s="619"/>
      <c r="DR28" s="619"/>
      <c r="DS28" s="619"/>
      <c r="DT28" s="619"/>
      <c r="DU28" s="619"/>
      <c r="DV28" s="620"/>
      <c r="DW28" s="641">
        <v>22.3</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49832</v>
      </c>
      <c r="S29" s="619"/>
      <c r="T29" s="619"/>
      <c r="U29" s="619"/>
      <c r="V29" s="619"/>
      <c r="W29" s="619"/>
      <c r="X29" s="619"/>
      <c r="Y29" s="620"/>
      <c r="Z29" s="671">
        <v>0.3</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2267052</v>
      </c>
      <c r="CS29" s="637"/>
      <c r="CT29" s="637"/>
      <c r="CU29" s="637"/>
      <c r="CV29" s="637"/>
      <c r="CW29" s="637"/>
      <c r="CX29" s="637"/>
      <c r="CY29" s="638"/>
      <c r="CZ29" s="621">
        <v>13</v>
      </c>
      <c r="DA29" s="639"/>
      <c r="DB29" s="639"/>
      <c r="DC29" s="640"/>
      <c r="DD29" s="624">
        <v>2114797</v>
      </c>
      <c r="DE29" s="637"/>
      <c r="DF29" s="637"/>
      <c r="DG29" s="637"/>
      <c r="DH29" s="637"/>
      <c r="DI29" s="637"/>
      <c r="DJ29" s="637"/>
      <c r="DK29" s="638"/>
      <c r="DL29" s="624">
        <v>2114797</v>
      </c>
      <c r="DM29" s="637"/>
      <c r="DN29" s="637"/>
      <c r="DO29" s="637"/>
      <c r="DP29" s="637"/>
      <c r="DQ29" s="637"/>
      <c r="DR29" s="637"/>
      <c r="DS29" s="637"/>
      <c r="DT29" s="637"/>
      <c r="DU29" s="637"/>
      <c r="DV29" s="638"/>
      <c r="DW29" s="641">
        <v>22.3</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128248</v>
      </c>
      <c r="S30" s="619"/>
      <c r="T30" s="619"/>
      <c r="U30" s="619"/>
      <c r="V30" s="619"/>
      <c r="W30" s="619"/>
      <c r="X30" s="619"/>
      <c r="Y30" s="620"/>
      <c r="Z30" s="671">
        <v>0.7</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98.4</v>
      </c>
      <c r="BH30" s="685"/>
      <c r="BI30" s="685"/>
      <c r="BJ30" s="685"/>
      <c r="BK30" s="685"/>
      <c r="BL30" s="685"/>
      <c r="BM30" s="686">
        <v>89.9</v>
      </c>
      <c r="BN30" s="685"/>
      <c r="BO30" s="685"/>
      <c r="BP30" s="685"/>
      <c r="BQ30" s="687"/>
      <c r="BR30" s="684">
        <v>97.7</v>
      </c>
      <c r="BS30" s="685"/>
      <c r="BT30" s="685"/>
      <c r="BU30" s="685"/>
      <c r="BV30" s="685"/>
      <c r="BW30" s="685"/>
      <c r="BX30" s="686">
        <v>89.1</v>
      </c>
      <c r="BY30" s="685"/>
      <c r="BZ30" s="685"/>
      <c r="CA30" s="685"/>
      <c r="CB30" s="687"/>
      <c r="CD30" s="690"/>
      <c r="CE30" s="691"/>
      <c r="CF30" s="655" t="s">
        <v>290</v>
      </c>
      <c r="CG30" s="652"/>
      <c r="CH30" s="652"/>
      <c r="CI30" s="652"/>
      <c r="CJ30" s="652"/>
      <c r="CK30" s="652"/>
      <c r="CL30" s="652"/>
      <c r="CM30" s="652"/>
      <c r="CN30" s="652"/>
      <c r="CO30" s="652"/>
      <c r="CP30" s="652"/>
      <c r="CQ30" s="653"/>
      <c r="CR30" s="618">
        <v>2117680</v>
      </c>
      <c r="CS30" s="619"/>
      <c r="CT30" s="619"/>
      <c r="CU30" s="619"/>
      <c r="CV30" s="619"/>
      <c r="CW30" s="619"/>
      <c r="CX30" s="619"/>
      <c r="CY30" s="620"/>
      <c r="CZ30" s="621">
        <v>12.2</v>
      </c>
      <c r="DA30" s="639"/>
      <c r="DB30" s="639"/>
      <c r="DC30" s="640"/>
      <c r="DD30" s="624">
        <v>1965428</v>
      </c>
      <c r="DE30" s="619"/>
      <c r="DF30" s="619"/>
      <c r="DG30" s="619"/>
      <c r="DH30" s="619"/>
      <c r="DI30" s="619"/>
      <c r="DJ30" s="619"/>
      <c r="DK30" s="620"/>
      <c r="DL30" s="624">
        <v>1965428</v>
      </c>
      <c r="DM30" s="619"/>
      <c r="DN30" s="619"/>
      <c r="DO30" s="619"/>
      <c r="DP30" s="619"/>
      <c r="DQ30" s="619"/>
      <c r="DR30" s="619"/>
      <c r="DS30" s="619"/>
      <c r="DT30" s="619"/>
      <c r="DU30" s="619"/>
      <c r="DV30" s="620"/>
      <c r="DW30" s="641">
        <v>20.7</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209970</v>
      </c>
      <c r="S31" s="619"/>
      <c r="T31" s="619"/>
      <c r="U31" s="619"/>
      <c r="V31" s="619"/>
      <c r="W31" s="619"/>
      <c r="X31" s="619"/>
      <c r="Y31" s="620"/>
      <c r="Z31" s="671">
        <v>1.2</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97.9</v>
      </c>
      <c r="BH31" s="637"/>
      <c r="BI31" s="637"/>
      <c r="BJ31" s="637"/>
      <c r="BK31" s="637"/>
      <c r="BL31" s="637"/>
      <c r="BM31" s="673">
        <v>89.5</v>
      </c>
      <c r="BN31" s="683"/>
      <c r="BO31" s="683"/>
      <c r="BP31" s="683"/>
      <c r="BQ31" s="647"/>
      <c r="BR31" s="682">
        <v>97.6</v>
      </c>
      <c r="BS31" s="637"/>
      <c r="BT31" s="637"/>
      <c r="BU31" s="637"/>
      <c r="BV31" s="637"/>
      <c r="BW31" s="637"/>
      <c r="BX31" s="673">
        <v>89.1</v>
      </c>
      <c r="BY31" s="683"/>
      <c r="BZ31" s="683"/>
      <c r="CA31" s="683"/>
      <c r="CB31" s="647"/>
      <c r="CD31" s="690"/>
      <c r="CE31" s="691"/>
      <c r="CF31" s="655" t="s">
        <v>294</v>
      </c>
      <c r="CG31" s="652"/>
      <c r="CH31" s="652"/>
      <c r="CI31" s="652"/>
      <c r="CJ31" s="652"/>
      <c r="CK31" s="652"/>
      <c r="CL31" s="652"/>
      <c r="CM31" s="652"/>
      <c r="CN31" s="652"/>
      <c r="CO31" s="652"/>
      <c r="CP31" s="652"/>
      <c r="CQ31" s="653"/>
      <c r="CR31" s="618">
        <v>149372</v>
      </c>
      <c r="CS31" s="637"/>
      <c r="CT31" s="637"/>
      <c r="CU31" s="637"/>
      <c r="CV31" s="637"/>
      <c r="CW31" s="637"/>
      <c r="CX31" s="637"/>
      <c r="CY31" s="638"/>
      <c r="CZ31" s="621">
        <v>0.9</v>
      </c>
      <c r="DA31" s="639"/>
      <c r="DB31" s="639"/>
      <c r="DC31" s="640"/>
      <c r="DD31" s="624">
        <v>149369</v>
      </c>
      <c r="DE31" s="637"/>
      <c r="DF31" s="637"/>
      <c r="DG31" s="637"/>
      <c r="DH31" s="637"/>
      <c r="DI31" s="637"/>
      <c r="DJ31" s="637"/>
      <c r="DK31" s="638"/>
      <c r="DL31" s="624">
        <v>149369</v>
      </c>
      <c r="DM31" s="637"/>
      <c r="DN31" s="637"/>
      <c r="DO31" s="637"/>
      <c r="DP31" s="637"/>
      <c r="DQ31" s="637"/>
      <c r="DR31" s="637"/>
      <c r="DS31" s="637"/>
      <c r="DT31" s="637"/>
      <c r="DU31" s="637"/>
      <c r="DV31" s="638"/>
      <c r="DW31" s="641">
        <v>1.6</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686951</v>
      </c>
      <c r="S32" s="619"/>
      <c r="T32" s="619"/>
      <c r="U32" s="619"/>
      <c r="V32" s="619"/>
      <c r="W32" s="619"/>
      <c r="X32" s="619"/>
      <c r="Y32" s="620"/>
      <c r="Z32" s="671">
        <v>3.8</v>
      </c>
      <c r="AA32" s="671"/>
      <c r="AB32" s="671"/>
      <c r="AC32" s="671"/>
      <c r="AD32" s="672">
        <v>8390</v>
      </c>
      <c r="AE32" s="672"/>
      <c r="AF32" s="672"/>
      <c r="AG32" s="672"/>
      <c r="AH32" s="672"/>
      <c r="AI32" s="672"/>
      <c r="AJ32" s="672"/>
      <c r="AK32" s="672"/>
      <c r="AL32" s="641">
        <v>0.1</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98.4</v>
      </c>
      <c r="BH32" s="603"/>
      <c r="BI32" s="603"/>
      <c r="BJ32" s="603"/>
      <c r="BK32" s="603"/>
      <c r="BL32" s="603"/>
      <c r="BM32" s="666">
        <v>88</v>
      </c>
      <c r="BN32" s="603"/>
      <c r="BO32" s="603"/>
      <c r="BP32" s="603"/>
      <c r="BQ32" s="660"/>
      <c r="BR32" s="681">
        <v>97.3</v>
      </c>
      <c r="BS32" s="603"/>
      <c r="BT32" s="603"/>
      <c r="BU32" s="603"/>
      <c r="BV32" s="603"/>
      <c r="BW32" s="603"/>
      <c r="BX32" s="666">
        <v>86.5</v>
      </c>
      <c r="BY32" s="603"/>
      <c r="BZ32" s="603"/>
      <c r="CA32" s="603"/>
      <c r="CB32" s="660"/>
      <c r="CD32" s="692"/>
      <c r="CE32" s="693"/>
      <c r="CF32" s="655" t="s">
        <v>297</v>
      </c>
      <c r="CG32" s="652"/>
      <c r="CH32" s="652"/>
      <c r="CI32" s="652"/>
      <c r="CJ32" s="652"/>
      <c r="CK32" s="652"/>
      <c r="CL32" s="652"/>
      <c r="CM32" s="652"/>
      <c r="CN32" s="652"/>
      <c r="CO32" s="652"/>
      <c r="CP32" s="652"/>
      <c r="CQ32" s="653"/>
      <c r="CR32" s="618">
        <v>6007</v>
      </c>
      <c r="CS32" s="619"/>
      <c r="CT32" s="619"/>
      <c r="CU32" s="619"/>
      <c r="CV32" s="619"/>
      <c r="CW32" s="619"/>
      <c r="CX32" s="619"/>
      <c r="CY32" s="620"/>
      <c r="CZ32" s="621">
        <v>0</v>
      </c>
      <c r="DA32" s="639"/>
      <c r="DB32" s="639"/>
      <c r="DC32" s="640"/>
      <c r="DD32" s="624">
        <v>6007</v>
      </c>
      <c r="DE32" s="619"/>
      <c r="DF32" s="619"/>
      <c r="DG32" s="619"/>
      <c r="DH32" s="619"/>
      <c r="DI32" s="619"/>
      <c r="DJ32" s="619"/>
      <c r="DK32" s="620"/>
      <c r="DL32" s="624">
        <v>6007</v>
      </c>
      <c r="DM32" s="619"/>
      <c r="DN32" s="619"/>
      <c r="DO32" s="619"/>
      <c r="DP32" s="619"/>
      <c r="DQ32" s="619"/>
      <c r="DR32" s="619"/>
      <c r="DS32" s="619"/>
      <c r="DT32" s="619"/>
      <c r="DU32" s="619"/>
      <c r="DV32" s="620"/>
      <c r="DW32" s="641">
        <v>0.1</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2859386</v>
      </c>
      <c r="S33" s="619"/>
      <c r="T33" s="619"/>
      <c r="U33" s="619"/>
      <c r="V33" s="619"/>
      <c r="W33" s="619"/>
      <c r="X33" s="619"/>
      <c r="Y33" s="620"/>
      <c r="Z33" s="671">
        <v>15.9</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8723754</v>
      </c>
      <c r="CS33" s="637"/>
      <c r="CT33" s="637"/>
      <c r="CU33" s="637"/>
      <c r="CV33" s="637"/>
      <c r="CW33" s="637"/>
      <c r="CX33" s="637"/>
      <c r="CY33" s="638"/>
      <c r="CZ33" s="621">
        <v>50.1</v>
      </c>
      <c r="DA33" s="639"/>
      <c r="DB33" s="639"/>
      <c r="DC33" s="640"/>
      <c r="DD33" s="624">
        <v>5407541</v>
      </c>
      <c r="DE33" s="637"/>
      <c r="DF33" s="637"/>
      <c r="DG33" s="637"/>
      <c r="DH33" s="637"/>
      <c r="DI33" s="637"/>
      <c r="DJ33" s="637"/>
      <c r="DK33" s="638"/>
      <c r="DL33" s="624">
        <v>3765828</v>
      </c>
      <c r="DM33" s="637"/>
      <c r="DN33" s="637"/>
      <c r="DO33" s="637"/>
      <c r="DP33" s="637"/>
      <c r="DQ33" s="637"/>
      <c r="DR33" s="637"/>
      <c r="DS33" s="637"/>
      <c r="DT33" s="637"/>
      <c r="DU33" s="637"/>
      <c r="DV33" s="638"/>
      <c r="DW33" s="641">
        <v>39.6</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2048560</v>
      </c>
      <c r="CS34" s="619"/>
      <c r="CT34" s="619"/>
      <c r="CU34" s="619"/>
      <c r="CV34" s="619"/>
      <c r="CW34" s="619"/>
      <c r="CX34" s="619"/>
      <c r="CY34" s="620"/>
      <c r="CZ34" s="621">
        <v>11.8</v>
      </c>
      <c r="DA34" s="639"/>
      <c r="DB34" s="639"/>
      <c r="DC34" s="640"/>
      <c r="DD34" s="624">
        <v>1588566</v>
      </c>
      <c r="DE34" s="619"/>
      <c r="DF34" s="619"/>
      <c r="DG34" s="619"/>
      <c r="DH34" s="619"/>
      <c r="DI34" s="619"/>
      <c r="DJ34" s="619"/>
      <c r="DK34" s="620"/>
      <c r="DL34" s="624">
        <v>1120570</v>
      </c>
      <c r="DM34" s="619"/>
      <c r="DN34" s="619"/>
      <c r="DO34" s="619"/>
      <c r="DP34" s="619"/>
      <c r="DQ34" s="619"/>
      <c r="DR34" s="619"/>
      <c r="DS34" s="619"/>
      <c r="DT34" s="619"/>
      <c r="DU34" s="619"/>
      <c r="DV34" s="620"/>
      <c r="DW34" s="641">
        <v>11.8</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492886</v>
      </c>
      <c r="S35" s="619"/>
      <c r="T35" s="619"/>
      <c r="U35" s="619"/>
      <c r="V35" s="619"/>
      <c r="W35" s="619"/>
      <c r="X35" s="619"/>
      <c r="Y35" s="620"/>
      <c r="Z35" s="671">
        <v>2.7</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2740434</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49398</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769086</v>
      </c>
      <c r="CS35" s="637"/>
      <c r="CT35" s="637"/>
      <c r="CU35" s="637"/>
      <c r="CV35" s="637"/>
      <c r="CW35" s="637"/>
      <c r="CX35" s="637"/>
      <c r="CY35" s="638"/>
      <c r="CZ35" s="621">
        <v>4.4000000000000004</v>
      </c>
      <c r="DA35" s="639"/>
      <c r="DB35" s="639"/>
      <c r="DC35" s="640"/>
      <c r="DD35" s="624">
        <v>682513</v>
      </c>
      <c r="DE35" s="637"/>
      <c r="DF35" s="637"/>
      <c r="DG35" s="637"/>
      <c r="DH35" s="637"/>
      <c r="DI35" s="637"/>
      <c r="DJ35" s="637"/>
      <c r="DK35" s="638"/>
      <c r="DL35" s="624">
        <v>474375</v>
      </c>
      <c r="DM35" s="637"/>
      <c r="DN35" s="637"/>
      <c r="DO35" s="637"/>
      <c r="DP35" s="637"/>
      <c r="DQ35" s="637"/>
      <c r="DR35" s="637"/>
      <c r="DS35" s="637"/>
      <c r="DT35" s="637"/>
      <c r="DU35" s="637"/>
      <c r="DV35" s="638"/>
      <c r="DW35" s="641">
        <v>5</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17978358</v>
      </c>
      <c r="S36" s="659"/>
      <c r="T36" s="659"/>
      <c r="U36" s="659"/>
      <c r="V36" s="659"/>
      <c r="W36" s="659"/>
      <c r="X36" s="659"/>
      <c r="Y36" s="662"/>
      <c r="Z36" s="663">
        <v>100</v>
      </c>
      <c r="AA36" s="663"/>
      <c r="AB36" s="663"/>
      <c r="AC36" s="663"/>
      <c r="AD36" s="664">
        <v>9009848</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717160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-173902</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2187899</v>
      </c>
      <c r="CS36" s="619"/>
      <c r="CT36" s="619"/>
      <c r="CU36" s="619"/>
      <c r="CV36" s="619"/>
      <c r="CW36" s="619"/>
      <c r="CX36" s="619"/>
      <c r="CY36" s="620"/>
      <c r="CZ36" s="621">
        <v>12.6</v>
      </c>
      <c r="DA36" s="639"/>
      <c r="DB36" s="639"/>
      <c r="DC36" s="640"/>
      <c r="DD36" s="624">
        <v>1254078</v>
      </c>
      <c r="DE36" s="619"/>
      <c r="DF36" s="619"/>
      <c r="DG36" s="619"/>
      <c r="DH36" s="619"/>
      <c r="DI36" s="619"/>
      <c r="DJ36" s="619"/>
      <c r="DK36" s="620"/>
      <c r="DL36" s="624">
        <v>583109</v>
      </c>
      <c r="DM36" s="619"/>
      <c r="DN36" s="619"/>
      <c r="DO36" s="619"/>
      <c r="DP36" s="619"/>
      <c r="DQ36" s="619"/>
      <c r="DR36" s="619"/>
      <c r="DS36" s="619"/>
      <c r="DT36" s="619"/>
      <c r="DU36" s="619"/>
      <c r="DV36" s="620"/>
      <c r="DW36" s="641">
        <v>6.1</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697058</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4092</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114740</v>
      </c>
      <c r="CS37" s="637"/>
      <c r="CT37" s="637"/>
      <c r="CU37" s="637"/>
      <c r="CV37" s="637"/>
      <c r="CW37" s="637"/>
      <c r="CX37" s="637"/>
      <c r="CY37" s="638"/>
      <c r="CZ37" s="621">
        <v>0.7</v>
      </c>
      <c r="DA37" s="639"/>
      <c r="DB37" s="639"/>
      <c r="DC37" s="640"/>
      <c r="DD37" s="624">
        <v>114697</v>
      </c>
      <c r="DE37" s="637"/>
      <c r="DF37" s="637"/>
      <c r="DG37" s="637"/>
      <c r="DH37" s="637"/>
      <c r="DI37" s="637"/>
      <c r="DJ37" s="637"/>
      <c r="DK37" s="638"/>
      <c r="DL37" s="624">
        <v>32746</v>
      </c>
      <c r="DM37" s="637"/>
      <c r="DN37" s="637"/>
      <c r="DO37" s="637"/>
      <c r="DP37" s="637"/>
      <c r="DQ37" s="637"/>
      <c r="DR37" s="637"/>
      <c r="DS37" s="637"/>
      <c r="DT37" s="637"/>
      <c r="DU37" s="637"/>
      <c r="DV37" s="638"/>
      <c r="DW37" s="641">
        <v>0.3</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30081</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6641</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1967795</v>
      </c>
      <c r="CS38" s="619"/>
      <c r="CT38" s="619"/>
      <c r="CU38" s="619"/>
      <c r="CV38" s="619"/>
      <c r="CW38" s="619"/>
      <c r="CX38" s="619"/>
      <c r="CY38" s="620"/>
      <c r="CZ38" s="621">
        <v>11.3</v>
      </c>
      <c r="DA38" s="639"/>
      <c r="DB38" s="639"/>
      <c r="DC38" s="640"/>
      <c r="DD38" s="624">
        <v>1711305</v>
      </c>
      <c r="DE38" s="619"/>
      <c r="DF38" s="619"/>
      <c r="DG38" s="619"/>
      <c r="DH38" s="619"/>
      <c r="DI38" s="619"/>
      <c r="DJ38" s="619"/>
      <c r="DK38" s="620"/>
      <c r="DL38" s="624">
        <v>1580046</v>
      </c>
      <c r="DM38" s="619"/>
      <c r="DN38" s="619"/>
      <c r="DO38" s="619"/>
      <c r="DP38" s="619"/>
      <c r="DQ38" s="619"/>
      <c r="DR38" s="619"/>
      <c r="DS38" s="619"/>
      <c r="DT38" s="619"/>
      <c r="DU38" s="619"/>
      <c r="DV38" s="620"/>
      <c r="DW38" s="641">
        <v>16.600000000000001</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v>25398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94</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277264</v>
      </c>
      <c r="CS39" s="637"/>
      <c r="CT39" s="637"/>
      <c r="CU39" s="637"/>
      <c r="CV39" s="637"/>
      <c r="CW39" s="637"/>
      <c r="CX39" s="637"/>
      <c r="CY39" s="638"/>
      <c r="CZ39" s="621">
        <v>1.6</v>
      </c>
      <c r="DA39" s="639"/>
      <c r="DB39" s="639"/>
      <c r="DC39" s="640"/>
      <c r="DD39" s="624">
        <v>105000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385058</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125</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1473150</v>
      </c>
      <c r="CS40" s="619"/>
      <c r="CT40" s="619"/>
      <c r="CU40" s="619"/>
      <c r="CV40" s="619"/>
      <c r="CW40" s="619"/>
      <c r="CX40" s="619"/>
      <c r="CY40" s="620"/>
      <c r="CZ40" s="621">
        <v>8.5</v>
      </c>
      <c r="DA40" s="639"/>
      <c r="DB40" s="639"/>
      <c r="DC40" s="640"/>
      <c r="DD40" s="624">
        <v>66079</v>
      </c>
      <c r="DE40" s="619"/>
      <c r="DF40" s="619"/>
      <c r="DG40" s="619"/>
      <c r="DH40" s="619"/>
      <c r="DI40" s="619"/>
      <c r="DJ40" s="619"/>
      <c r="DK40" s="620"/>
      <c r="DL40" s="624">
        <v>7728</v>
      </c>
      <c r="DM40" s="619"/>
      <c r="DN40" s="619"/>
      <c r="DO40" s="619"/>
      <c r="DP40" s="619"/>
      <c r="DQ40" s="619"/>
      <c r="DR40" s="619"/>
      <c r="DS40" s="619"/>
      <c r="DT40" s="619"/>
      <c r="DU40" s="619"/>
      <c r="DV40" s="620"/>
      <c r="DW40" s="641">
        <v>0.1</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885679</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364</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1335669</v>
      </c>
      <c r="CS42" s="619"/>
      <c r="CT42" s="619"/>
      <c r="CU42" s="619"/>
      <c r="CV42" s="619"/>
      <c r="CW42" s="619"/>
      <c r="CX42" s="619"/>
      <c r="CY42" s="620"/>
      <c r="CZ42" s="621">
        <v>7.7</v>
      </c>
      <c r="DA42" s="622"/>
      <c r="DB42" s="622"/>
      <c r="DC42" s="623"/>
      <c r="DD42" s="624">
        <v>103779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26058</v>
      </c>
      <c r="CS43" s="637"/>
      <c r="CT43" s="637"/>
      <c r="CU43" s="637"/>
      <c r="CV43" s="637"/>
      <c r="CW43" s="637"/>
      <c r="CX43" s="637"/>
      <c r="CY43" s="638"/>
      <c r="CZ43" s="621">
        <v>0.1</v>
      </c>
      <c r="DA43" s="639"/>
      <c r="DB43" s="639"/>
      <c r="DC43" s="640"/>
      <c r="DD43" s="624">
        <v>2025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1335669</v>
      </c>
      <c r="CS44" s="619"/>
      <c r="CT44" s="619"/>
      <c r="CU44" s="619"/>
      <c r="CV44" s="619"/>
      <c r="CW44" s="619"/>
      <c r="CX44" s="619"/>
      <c r="CY44" s="620"/>
      <c r="CZ44" s="621">
        <v>7.7</v>
      </c>
      <c r="DA44" s="622"/>
      <c r="DB44" s="622"/>
      <c r="DC44" s="623"/>
      <c r="DD44" s="624">
        <v>103779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524244</v>
      </c>
      <c r="CS45" s="637"/>
      <c r="CT45" s="637"/>
      <c r="CU45" s="637"/>
      <c r="CV45" s="637"/>
      <c r="CW45" s="637"/>
      <c r="CX45" s="637"/>
      <c r="CY45" s="638"/>
      <c r="CZ45" s="621">
        <v>3</v>
      </c>
      <c r="DA45" s="639"/>
      <c r="DB45" s="639"/>
      <c r="DC45" s="640"/>
      <c r="DD45" s="624">
        <v>18829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808108</v>
      </c>
      <c r="CS46" s="619"/>
      <c r="CT46" s="619"/>
      <c r="CU46" s="619"/>
      <c r="CV46" s="619"/>
      <c r="CW46" s="619"/>
      <c r="CX46" s="619"/>
      <c r="CY46" s="620"/>
      <c r="CZ46" s="621">
        <v>4.5999999999999996</v>
      </c>
      <c r="DA46" s="622"/>
      <c r="DB46" s="622"/>
      <c r="DC46" s="623"/>
      <c r="DD46" s="624">
        <v>84117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17409027</v>
      </c>
      <c r="CS49" s="603"/>
      <c r="CT49" s="603"/>
      <c r="CU49" s="603"/>
      <c r="CV49" s="603"/>
      <c r="CW49" s="603"/>
      <c r="CX49" s="603"/>
      <c r="CY49" s="604"/>
      <c r="CZ49" s="605">
        <v>100</v>
      </c>
      <c r="DA49" s="606"/>
      <c r="DB49" s="606"/>
      <c r="DC49" s="607"/>
      <c r="DD49" s="608">
        <v>10557582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4"/>
  <sheetViews>
    <sheetView topLeftCell="AM1"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5" t="s">
        <v>340</v>
      </c>
      <c r="DK2" s="1136"/>
      <c r="DL2" s="1136"/>
      <c r="DM2" s="1136"/>
      <c r="DN2" s="1136"/>
      <c r="DO2" s="1137"/>
      <c r="DP2" s="200"/>
      <c r="DQ2" s="1135" t="s">
        <v>341</v>
      </c>
      <c r="DR2" s="1136"/>
      <c r="DS2" s="1136"/>
      <c r="DT2" s="1136"/>
      <c r="DU2" s="1136"/>
      <c r="DV2" s="1136"/>
      <c r="DW2" s="1136"/>
      <c r="DX2" s="1136"/>
      <c r="DY2" s="1136"/>
      <c r="DZ2" s="1137"/>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8" t="s">
        <v>342</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8"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3" t="s">
        <v>358</v>
      </c>
      <c r="DH5" s="1124"/>
      <c r="DI5" s="1124"/>
      <c r="DJ5" s="1124"/>
      <c r="DK5" s="1125"/>
      <c r="DL5" s="1123" t="s">
        <v>359</v>
      </c>
      <c r="DM5" s="1124"/>
      <c r="DN5" s="1124"/>
      <c r="DO5" s="1124"/>
      <c r="DP5" s="1125"/>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39"/>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6"/>
      <c r="DH6" s="1127"/>
      <c r="DI6" s="1127"/>
      <c r="DJ6" s="1127"/>
      <c r="DK6" s="1128"/>
      <c r="DL6" s="1126"/>
      <c r="DM6" s="1127"/>
      <c r="DN6" s="1127"/>
      <c r="DO6" s="1127"/>
      <c r="DP6" s="1128"/>
      <c r="DQ6" s="1030"/>
      <c r="DR6" s="1031"/>
      <c r="DS6" s="1031"/>
      <c r="DT6" s="1031"/>
      <c r="DU6" s="1032"/>
      <c r="DV6" s="1030"/>
      <c r="DW6" s="1031"/>
      <c r="DX6" s="1031"/>
      <c r="DY6" s="1031"/>
      <c r="DZ6" s="1044"/>
      <c r="EA6" s="205"/>
    </row>
    <row r="7" spans="1:131" s="206" customFormat="1" ht="26.25" customHeight="1" thickTop="1" x14ac:dyDescent="0.15">
      <c r="A7" s="209">
        <v>1</v>
      </c>
      <c r="B7" s="1075" t="s">
        <v>361</v>
      </c>
      <c r="C7" s="1076"/>
      <c r="D7" s="1076"/>
      <c r="E7" s="1076"/>
      <c r="F7" s="1076"/>
      <c r="G7" s="1076"/>
      <c r="H7" s="1076"/>
      <c r="I7" s="1076"/>
      <c r="J7" s="1076"/>
      <c r="K7" s="1076"/>
      <c r="L7" s="1076"/>
      <c r="M7" s="1076"/>
      <c r="N7" s="1076"/>
      <c r="O7" s="1076"/>
      <c r="P7" s="1077"/>
      <c r="Q7" s="1129">
        <v>17951</v>
      </c>
      <c r="R7" s="1130"/>
      <c r="S7" s="1130"/>
      <c r="T7" s="1130"/>
      <c r="U7" s="1130"/>
      <c r="V7" s="1130">
        <v>17364</v>
      </c>
      <c r="W7" s="1130"/>
      <c r="X7" s="1130"/>
      <c r="Y7" s="1130"/>
      <c r="Z7" s="1130"/>
      <c r="AA7" s="1130">
        <v>569</v>
      </c>
      <c r="AB7" s="1130"/>
      <c r="AC7" s="1130"/>
      <c r="AD7" s="1130"/>
      <c r="AE7" s="1131"/>
      <c r="AF7" s="1132">
        <v>569</v>
      </c>
      <c r="AG7" s="1133"/>
      <c r="AH7" s="1133"/>
      <c r="AI7" s="1133"/>
      <c r="AJ7" s="1134"/>
      <c r="AK7" s="1116">
        <v>128</v>
      </c>
      <c r="AL7" s="1117"/>
      <c r="AM7" s="1117"/>
      <c r="AN7" s="1117"/>
      <c r="AO7" s="1117"/>
      <c r="AP7" s="1117">
        <v>18567</v>
      </c>
      <c r="AQ7" s="1117"/>
      <c r="AR7" s="1117"/>
      <c r="AS7" s="1117"/>
      <c r="AT7" s="1117"/>
      <c r="AU7" s="1118"/>
      <c r="AV7" s="1118"/>
      <c r="AW7" s="1118"/>
      <c r="AX7" s="1118"/>
      <c r="AY7" s="1119"/>
      <c r="AZ7" s="203"/>
      <c r="BA7" s="203"/>
      <c r="BB7" s="203"/>
      <c r="BC7" s="203"/>
      <c r="BD7" s="203"/>
      <c r="BE7" s="204"/>
      <c r="BF7" s="204"/>
      <c r="BG7" s="204"/>
      <c r="BH7" s="204"/>
      <c r="BI7" s="204"/>
      <c r="BJ7" s="204"/>
      <c r="BK7" s="204"/>
      <c r="BL7" s="204"/>
      <c r="BM7" s="204"/>
      <c r="BN7" s="204"/>
      <c r="BO7" s="204"/>
      <c r="BP7" s="204"/>
      <c r="BQ7" s="210">
        <v>1</v>
      </c>
      <c r="BR7" s="211" t="s">
        <v>552</v>
      </c>
      <c r="BS7" s="1120" t="s">
        <v>551</v>
      </c>
      <c r="BT7" s="1121"/>
      <c r="BU7" s="1121"/>
      <c r="BV7" s="1121"/>
      <c r="BW7" s="1121"/>
      <c r="BX7" s="1121"/>
      <c r="BY7" s="1121"/>
      <c r="BZ7" s="1121"/>
      <c r="CA7" s="1121"/>
      <c r="CB7" s="1121"/>
      <c r="CC7" s="1121"/>
      <c r="CD7" s="1121"/>
      <c r="CE7" s="1121"/>
      <c r="CF7" s="1121"/>
      <c r="CG7" s="1122"/>
      <c r="CH7" s="1113">
        <v>-3</v>
      </c>
      <c r="CI7" s="1114"/>
      <c r="CJ7" s="1114"/>
      <c r="CK7" s="1114"/>
      <c r="CL7" s="1115"/>
      <c r="CM7" s="1113">
        <v>347</v>
      </c>
      <c r="CN7" s="1114"/>
      <c r="CO7" s="1114"/>
      <c r="CP7" s="1114"/>
      <c r="CQ7" s="1115"/>
      <c r="CR7" s="1113">
        <v>300</v>
      </c>
      <c r="CS7" s="1114"/>
      <c r="CT7" s="1114"/>
      <c r="CU7" s="1114"/>
      <c r="CV7" s="1115"/>
      <c r="CW7" s="1113" t="s">
        <v>549</v>
      </c>
      <c r="CX7" s="1114"/>
      <c r="CY7" s="1114"/>
      <c r="CZ7" s="1114"/>
      <c r="DA7" s="1115"/>
      <c r="DB7" s="1113" t="s">
        <v>549</v>
      </c>
      <c r="DC7" s="1114"/>
      <c r="DD7" s="1114"/>
      <c r="DE7" s="1114"/>
      <c r="DF7" s="1115"/>
      <c r="DG7" s="1113" t="s">
        <v>549</v>
      </c>
      <c r="DH7" s="1114"/>
      <c r="DI7" s="1114"/>
      <c r="DJ7" s="1114"/>
      <c r="DK7" s="1115"/>
      <c r="DL7" s="1113">
        <v>172</v>
      </c>
      <c r="DM7" s="1114"/>
      <c r="DN7" s="1114"/>
      <c r="DO7" s="1114"/>
      <c r="DP7" s="1115"/>
      <c r="DQ7" s="1113">
        <v>17</v>
      </c>
      <c r="DR7" s="1114"/>
      <c r="DS7" s="1114"/>
      <c r="DT7" s="1114"/>
      <c r="DU7" s="1115"/>
      <c r="DV7" s="1140"/>
      <c r="DW7" s="1141"/>
      <c r="DX7" s="1141"/>
      <c r="DY7" s="1141"/>
      <c r="DZ7" s="1142"/>
      <c r="EA7" s="205"/>
    </row>
    <row r="8" spans="1:131" s="206" customFormat="1" ht="26.25" customHeight="1" x14ac:dyDescent="0.15">
      <c r="A8" s="212">
        <v>2</v>
      </c>
      <c r="B8" s="1057" t="s">
        <v>362</v>
      </c>
      <c r="C8" s="1058"/>
      <c r="D8" s="1058"/>
      <c r="E8" s="1058"/>
      <c r="F8" s="1058"/>
      <c r="G8" s="1058"/>
      <c r="H8" s="1058"/>
      <c r="I8" s="1058"/>
      <c r="J8" s="1058"/>
      <c r="K8" s="1058"/>
      <c r="L8" s="1058"/>
      <c r="M8" s="1058"/>
      <c r="N8" s="1058"/>
      <c r="O8" s="1058"/>
      <c r="P8" s="1059"/>
      <c r="Q8" s="1069">
        <v>27</v>
      </c>
      <c r="R8" s="1070"/>
      <c r="S8" s="1070"/>
      <c r="T8" s="1070"/>
      <c r="U8" s="1070"/>
      <c r="V8" s="1070">
        <v>45</v>
      </c>
      <c r="W8" s="1070"/>
      <c r="X8" s="1070"/>
      <c r="Y8" s="1070"/>
      <c r="Z8" s="1070"/>
      <c r="AA8" s="1070">
        <v>-17</v>
      </c>
      <c r="AB8" s="1070"/>
      <c r="AC8" s="1070"/>
      <c r="AD8" s="1070"/>
      <c r="AE8" s="1071"/>
      <c r="AF8" s="1063" t="s">
        <v>109</v>
      </c>
      <c r="AG8" s="1064"/>
      <c r="AH8" s="1064"/>
      <c r="AI8" s="1064"/>
      <c r="AJ8" s="1065"/>
      <c r="AK8" s="1111">
        <v>17</v>
      </c>
      <c r="AL8" s="1112"/>
      <c r="AM8" s="1112"/>
      <c r="AN8" s="1112"/>
      <c r="AO8" s="1112"/>
      <c r="AP8" s="1112">
        <v>11</v>
      </c>
      <c r="AQ8" s="1112"/>
      <c r="AR8" s="1112"/>
      <c r="AS8" s="1112"/>
      <c r="AT8" s="1112"/>
      <c r="AU8" s="1109"/>
      <c r="AV8" s="1109"/>
      <c r="AW8" s="1109"/>
      <c r="AX8" s="1109"/>
      <c r="AY8" s="1110"/>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1"/>
      <c r="AL9" s="1112"/>
      <c r="AM9" s="1112"/>
      <c r="AN9" s="1112"/>
      <c r="AO9" s="1112"/>
      <c r="AP9" s="1112"/>
      <c r="AQ9" s="1112"/>
      <c r="AR9" s="1112"/>
      <c r="AS9" s="1112"/>
      <c r="AT9" s="1112"/>
      <c r="AU9" s="1109"/>
      <c r="AV9" s="1109"/>
      <c r="AW9" s="1109"/>
      <c r="AX9" s="1109"/>
      <c r="AY9" s="1110"/>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1"/>
      <c r="AL10" s="1112"/>
      <c r="AM10" s="1112"/>
      <c r="AN10" s="1112"/>
      <c r="AO10" s="1112"/>
      <c r="AP10" s="1112"/>
      <c r="AQ10" s="1112"/>
      <c r="AR10" s="1112"/>
      <c r="AS10" s="1112"/>
      <c r="AT10" s="1112"/>
      <c r="AU10" s="1109"/>
      <c r="AV10" s="1109"/>
      <c r="AW10" s="1109"/>
      <c r="AX10" s="1109"/>
      <c r="AY10" s="1110"/>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1"/>
      <c r="AL11" s="1112"/>
      <c r="AM11" s="1112"/>
      <c r="AN11" s="1112"/>
      <c r="AO11" s="1112"/>
      <c r="AP11" s="1112"/>
      <c r="AQ11" s="1112"/>
      <c r="AR11" s="1112"/>
      <c r="AS11" s="1112"/>
      <c r="AT11" s="1112"/>
      <c r="AU11" s="1109"/>
      <c r="AV11" s="1109"/>
      <c r="AW11" s="1109"/>
      <c r="AX11" s="1109"/>
      <c r="AY11" s="1110"/>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1"/>
      <c r="AL12" s="1112"/>
      <c r="AM12" s="1112"/>
      <c r="AN12" s="1112"/>
      <c r="AO12" s="1112"/>
      <c r="AP12" s="1112"/>
      <c r="AQ12" s="1112"/>
      <c r="AR12" s="1112"/>
      <c r="AS12" s="1112"/>
      <c r="AT12" s="1112"/>
      <c r="AU12" s="1109"/>
      <c r="AV12" s="1109"/>
      <c r="AW12" s="1109"/>
      <c r="AX12" s="1109"/>
      <c r="AY12" s="1110"/>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1"/>
      <c r="AL13" s="1112"/>
      <c r="AM13" s="1112"/>
      <c r="AN13" s="1112"/>
      <c r="AO13" s="1112"/>
      <c r="AP13" s="1112"/>
      <c r="AQ13" s="1112"/>
      <c r="AR13" s="1112"/>
      <c r="AS13" s="1112"/>
      <c r="AT13" s="1112"/>
      <c r="AU13" s="1109"/>
      <c r="AV13" s="1109"/>
      <c r="AW13" s="1109"/>
      <c r="AX13" s="1109"/>
      <c r="AY13" s="1110"/>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1"/>
      <c r="AL14" s="1112"/>
      <c r="AM14" s="1112"/>
      <c r="AN14" s="1112"/>
      <c r="AO14" s="1112"/>
      <c r="AP14" s="1112"/>
      <c r="AQ14" s="1112"/>
      <c r="AR14" s="1112"/>
      <c r="AS14" s="1112"/>
      <c r="AT14" s="1112"/>
      <c r="AU14" s="1109"/>
      <c r="AV14" s="1109"/>
      <c r="AW14" s="1109"/>
      <c r="AX14" s="1109"/>
      <c r="AY14" s="1110"/>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1"/>
      <c r="AL15" s="1112"/>
      <c r="AM15" s="1112"/>
      <c r="AN15" s="1112"/>
      <c r="AO15" s="1112"/>
      <c r="AP15" s="1112"/>
      <c r="AQ15" s="1112"/>
      <c r="AR15" s="1112"/>
      <c r="AS15" s="1112"/>
      <c r="AT15" s="1112"/>
      <c r="AU15" s="1109"/>
      <c r="AV15" s="1109"/>
      <c r="AW15" s="1109"/>
      <c r="AX15" s="1109"/>
      <c r="AY15" s="1110"/>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1"/>
      <c r="AL16" s="1112"/>
      <c r="AM16" s="1112"/>
      <c r="AN16" s="1112"/>
      <c r="AO16" s="1112"/>
      <c r="AP16" s="1112"/>
      <c r="AQ16" s="1112"/>
      <c r="AR16" s="1112"/>
      <c r="AS16" s="1112"/>
      <c r="AT16" s="1112"/>
      <c r="AU16" s="1109"/>
      <c r="AV16" s="1109"/>
      <c r="AW16" s="1109"/>
      <c r="AX16" s="1109"/>
      <c r="AY16" s="1110"/>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1"/>
      <c r="AL17" s="1112"/>
      <c r="AM17" s="1112"/>
      <c r="AN17" s="1112"/>
      <c r="AO17" s="1112"/>
      <c r="AP17" s="1112"/>
      <c r="AQ17" s="1112"/>
      <c r="AR17" s="1112"/>
      <c r="AS17" s="1112"/>
      <c r="AT17" s="1112"/>
      <c r="AU17" s="1109"/>
      <c r="AV17" s="1109"/>
      <c r="AW17" s="1109"/>
      <c r="AX17" s="1109"/>
      <c r="AY17" s="1110"/>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1"/>
      <c r="AL18" s="1112"/>
      <c r="AM18" s="1112"/>
      <c r="AN18" s="1112"/>
      <c r="AO18" s="1112"/>
      <c r="AP18" s="1112"/>
      <c r="AQ18" s="1112"/>
      <c r="AR18" s="1112"/>
      <c r="AS18" s="1112"/>
      <c r="AT18" s="1112"/>
      <c r="AU18" s="1109"/>
      <c r="AV18" s="1109"/>
      <c r="AW18" s="1109"/>
      <c r="AX18" s="1109"/>
      <c r="AY18" s="1110"/>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1"/>
      <c r="AL19" s="1112"/>
      <c r="AM19" s="1112"/>
      <c r="AN19" s="1112"/>
      <c r="AO19" s="1112"/>
      <c r="AP19" s="1112"/>
      <c r="AQ19" s="1112"/>
      <c r="AR19" s="1112"/>
      <c r="AS19" s="1112"/>
      <c r="AT19" s="1112"/>
      <c r="AU19" s="1109"/>
      <c r="AV19" s="1109"/>
      <c r="AW19" s="1109"/>
      <c r="AX19" s="1109"/>
      <c r="AY19" s="1110"/>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1"/>
      <c r="AL20" s="1112"/>
      <c r="AM20" s="1112"/>
      <c r="AN20" s="1112"/>
      <c r="AO20" s="1112"/>
      <c r="AP20" s="1112"/>
      <c r="AQ20" s="1112"/>
      <c r="AR20" s="1112"/>
      <c r="AS20" s="1112"/>
      <c r="AT20" s="1112"/>
      <c r="AU20" s="1109"/>
      <c r="AV20" s="1109"/>
      <c r="AW20" s="1109"/>
      <c r="AX20" s="1109"/>
      <c r="AY20" s="1110"/>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1"/>
      <c r="AL21" s="1112"/>
      <c r="AM21" s="1112"/>
      <c r="AN21" s="1112"/>
      <c r="AO21" s="1112"/>
      <c r="AP21" s="1112"/>
      <c r="AQ21" s="1112"/>
      <c r="AR21" s="1112"/>
      <c r="AS21" s="1112"/>
      <c r="AT21" s="1112"/>
      <c r="AU21" s="1109"/>
      <c r="AV21" s="1109"/>
      <c r="AW21" s="1109"/>
      <c r="AX21" s="1109"/>
      <c r="AY21" s="1110"/>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57"/>
      <c r="C22" s="1058"/>
      <c r="D22" s="1058"/>
      <c r="E22" s="1058"/>
      <c r="F22" s="1058"/>
      <c r="G22" s="1058"/>
      <c r="H22" s="1058"/>
      <c r="I22" s="1058"/>
      <c r="J22" s="1058"/>
      <c r="K22" s="1058"/>
      <c r="L22" s="1058"/>
      <c r="M22" s="1058"/>
      <c r="N22" s="1058"/>
      <c r="O22" s="1058"/>
      <c r="P22" s="1059"/>
      <c r="Q22" s="1106"/>
      <c r="R22" s="1107"/>
      <c r="S22" s="1107"/>
      <c r="T22" s="1107"/>
      <c r="U22" s="1107"/>
      <c r="V22" s="1107"/>
      <c r="W22" s="1107"/>
      <c r="X22" s="1107"/>
      <c r="Y22" s="1107"/>
      <c r="Z22" s="1107"/>
      <c r="AA22" s="1107"/>
      <c r="AB22" s="1107"/>
      <c r="AC22" s="1107"/>
      <c r="AD22" s="1107"/>
      <c r="AE22" s="1108"/>
      <c r="AF22" s="1063"/>
      <c r="AG22" s="1064"/>
      <c r="AH22" s="1064"/>
      <c r="AI22" s="1064"/>
      <c r="AJ22" s="1065"/>
      <c r="AK22" s="1102"/>
      <c r="AL22" s="1103"/>
      <c r="AM22" s="1103"/>
      <c r="AN22" s="1103"/>
      <c r="AO22" s="1103"/>
      <c r="AP22" s="1103"/>
      <c r="AQ22" s="1103"/>
      <c r="AR22" s="1103"/>
      <c r="AS22" s="1103"/>
      <c r="AT22" s="1103"/>
      <c r="AU22" s="1104"/>
      <c r="AV22" s="1104"/>
      <c r="AW22" s="1104"/>
      <c r="AX22" s="1104"/>
      <c r="AY22" s="1105"/>
      <c r="AZ22" s="1055" t="s">
        <v>363</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3">
        <v>17978</v>
      </c>
      <c r="R23" s="1094"/>
      <c r="S23" s="1094"/>
      <c r="T23" s="1094"/>
      <c r="U23" s="1094"/>
      <c r="V23" s="1094">
        <v>17409</v>
      </c>
      <c r="W23" s="1094"/>
      <c r="X23" s="1094"/>
      <c r="Y23" s="1094"/>
      <c r="Z23" s="1094"/>
      <c r="AA23" s="1094">
        <v>569</v>
      </c>
      <c r="AB23" s="1094"/>
      <c r="AC23" s="1094"/>
      <c r="AD23" s="1094"/>
      <c r="AE23" s="1095"/>
      <c r="AF23" s="1096">
        <v>569</v>
      </c>
      <c r="AG23" s="1094"/>
      <c r="AH23" s="1094"/>
      <c r="AI23" s="1094"/>
      <c r="AJ23" s="1097"/>
      <c r="AK23" s="1098"/>
      <c r="AL23" s="1099"/>
      <c r="AM23" s="1099"/>
      <c r="AN23" s="1099"/>
      <c r="AO23" s="1099"/>
      <c r="AP23" s="1094">
        <v>18578</v>
      </c>
      <c r="AQ23" s="1094"/>
      <c r="AR23" s="1094"/>
      <c r="AS23" s="1094"/>
      <c r="AT23" s="1094"/>
      <c r="AU23" s="1100"/>
      <c r="AV23" s="1100"/>
      <c r="AW23" s="1100"/>
      <c r="AX23" s="1100"/>
      <c r="AY23" s="1101"/>
      <c r="AZ23" s="1090" t="s">
        <v>109</v>
      </c>
      <c r="BA23" s="1091"/>
      <c r="BB23" s="1091"/>
      <c r="BC23" s="1091"/>
      <c r="BD23" s="1092"/>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89" t="s">
        <v>366</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8" t="s">
        <v>367</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4" t="s">
        <v>371</v>
      </c>
      <c r="AG26" s="1034"/>
      <c r="AH26" s="1034"/>
      <c r="AI26" s="1034"/>
      <c r="AJ26" s="1085"/>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6"/>
      <c r="AG27" s="1037"/>
      <c r="AH27" s="1037"/>
      <c r="AI27" s="1037"/>
      <c r="AJ27" s="1087"/>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5" t="s">
        <v>376</v>
      </c>
      <c r="C28" s="1076"/>
      <c r="D28" s="1076"/>
      <c r="E28" s="1076"/>
      <c r="F28" s="1076"/>
      <c r="G28" s="1076"/>
      <c r="H28" s="1076"/>
      <c r="I28" s="1076"/>
      <c r="J28" s="1076"/>
      <c r="K28" s="1076"/>
      <c r="L28" s="1076"/>
      <c r="M28" s="1076"/>
      <c r="N28" s="1076"/>
      <c r="O28" s="1076"/>
      <c r="P28" s="1077"/>
      <c r="Q28" s="1078">
        <v>4020</v>
      </c>
      <c r="R28" s="1079"/>
      <c r="S28" s="1079"/>
      <c r="T28" s="1079"/>
      <c r="U28" s="1079"/>
      <c r="V28" s="1079">
        <v>3971</v>
      </c>
      <c r="W28" s="1079"/>
      <c r="X28" s="1079"/>
      <c r="Y28" s="1079"/>
      <c r="Z28" s="1079"/>
      <c r="AA28" s="1079">
        <v>49</v>
      </c>
      <c r="AB28" s="1079"/>
      <c r="AC28" s="1079"/>
      <c r="AD28" s="1079"/>
      <c r="AE28" s="1080"/>
      <c r="AF28" s="1081">
        <v>49</v>
      </c>
      <c r="AG28" s="1079"/>
      <c r="AH28" s="1079"/>
      <c r="AI28" s="1079"/>
      <c r="AJ28" s="1082"/>
      <c r="AK28" s="1083">
        <v>385</v>
      </c>
      <c r="AL28" s="1072"/>
      <c r="AM28" s="1072"/>
      <c r="AN28" s="1072"/>
      <c r="AO28" s="1072"/>
      <c r="AP28" s="1072" t="s">
        <v>549</v>
      </c>
      <c r="AQ28" s="1072"/>
      <c r="AR28" s="1072"/>
      <c r="AS28" s="1072"/>
      <c r="AT28" s="1072"/>
      <c r="AU28" s="1072" t="s">
        <v>549</v>
      </c>
      <c r="AV28" s="1072"/>
      <c r="AW28" s="1072"/>
      <c r="AX28" s="1072"/>
      <c r="AY28" s="1072"/>
      <c r="AZ28" s="1072" t="s">
        <v>549</v>
      </c>
      <c r="BA28" s="1072"/>
      <c r="BB28" s="1072"/>
      <c r="BC28" s="1072"/>
      <c r="BD28" s="1072"/>
      <c r="BE28" s="1073"/>
      <c r="BF28" s="1073"/>
      <c r="BG28" s="1073"/>
      <c r="BH28" s="1073"/>
      <c r="BI28" s="1074"/>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57" t="s">
        <v>377</v>
      </c>
      <c r="C29" s="1058"/>
      <c r="D29" s="1058"/>
      <c r="E29" s="1058"/>
      <c r="F29" s="1058"/>
      <c r="G29" s="1058"/>
      <c r="H29" s="1058"/>
      <c r="I29" s="1058"/>
      <c r="J29" s="1058"/>
      <c r="K29" s="1058"/>
      <c r="L29" s="1058"/>
      <c r="M29" s="1058"/>
      <c r="N29" s="1058"/>
      <c r="O29" s="1058"/>
      <c r="P29" s="1059"/>
      <c r="Q29" s="1069">
        <v>2692</v>
      </c>
      <c r="R29" s="1070"/>
      <c r="S29" s="1070"/>
      <c r="T29" s="1070"/>
      <c r="U29" s="1070"/>
      <c r="V29" s="1070">
        <v>2622</v>
      </c>
      <c r="W29" s="1070"/>
      <c r="X29" s="1070"/>
      <c r="Y29" s="1070"/>
      <c r="Z29" s="1070"/>
      <c r="AA29" s="1070">
        <v>70</v>
      </c>
      <c r="AB29" s="1070"/>
      <c r="AC29" s="1070"/>
      <c r="AD29" s="1070"/>
      <c r="AE29" s="1071"/>
      <c r="AF29" s="1063">
        <v>70</v>
      </c>
      <c r="AG29" s="1064"/>
      <c r="AH29" s="1064"/>
      <c r="AI29" s="1064"/>
      <c r="AJ29" s="1065"/>
      <c r="AK29" s="1006">
        <v>391</v>
      </c>
      <c r="AL29" s="997"/>
      <c r="AM29" s="997"/>
      <c r="AN29" s="997"/>
      <c r="AO29" s="997"/>
      <c r="AP29" s="997" t="s">
        <v>549</v>
      </c>
      <c r="AQ29" s="997"/>
      <c r="AR29" s="997"/>
      <c r="AS29" s="997"/>
      <c r="AT29" s="997"/>
      <c r="AU29" s="997" t="s">
        <v>549</v>
      </c>
      <c r="AV29" s="997"/>
      <c r="AW29" s="997"/>
      <c r="AX29" s="997"/>
      <c r="AY29" s="997"/>
      <c r="AZ29" s="997" t="s">
        <v>549</v>
      </c>
      <c r="BA29" s="997"/>
      <c r="BB29" s="997"/>
      <c r="BC29" s="997"/>
      <c r="BD29" s="997"/>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57" t="s">
        <v>378</v>
      </c>
      <c r="C30" s="1058"/>
      <c r="D30" s="1058"/>
      <c r="E30" s="1058"/>
      <c r="F30" s="1058"/>
      <c r="G30" s="1058"/>
      <c r="H30" s="1058"/>
      <c r="I30" s="1058"/>
      <c r="J30" s="1058"/>
      <c r="K30" s="1058"/>
      <c r="L30" s="1058"/>
      <c r="M30" s="1058"/>
      <c r="N30" s="1058"/>
      <c r="O30" s="1058"/>
      <c r="P30" s="1059"/>
      <c r="Q30" s="1069">
        <v>208</v>
      </c>
      <c r="R30" s="1070"/>
      <c r="S30" s="1070"/>
      <c r="T30" s="1070"/>
      <c r="U30" s="1070"/>
      <c r="V30" s="1070">
        <v>208</v>
      </c>
      <c r="W30" s="1070"/>
      <c r="X30" s="1070"/>
      <c r="Y30" s="1070"/>
      <c r="Z30" s="1070"/>
      <c r="AA30" s="1070">
        <v>0</v>
      </c>
      <c r="AB30" s="1070"/>
      <c r="AC30" s="1070"/>
      <c r="AD30" s="1070"/>
      <c r="AE30" s="1071"/>
      <c r="AF30" s="1063">
        <v>0</v>
      </c>
      <c r="AG30" s="1064"/>
      <c r="AH30" s="1064"/>
      <c r="AI30" s="1064"/>
      <c r="AJ30" s="1065"/>
      <c r="AK30" s="1006">
        <v>4</v>
      </c>
      <c r="AL30" s="997"/>
      <c r="AM30" s="997"/>
      <c r="AN30" s="997"/>
      <c r="AO30" s="997"/>
      <c r="AP30" s="997" t="s">
        <v>549</v>
      </c>
      <c r="AQ30" s="997"/>
      <c r="AR30" s="997"/>
      <c r="AS30" s="997"/>
      <c r="AT30" s="997"/>
      <c r="AU30" s="997" t="s">
        <v>549</v>
      </c>
      <c r="AV30" s="997"/>
      <c r="AW30" s="997"/>
      <c r="AX30" s="997"/>
      <c r="AY30" s="997"/>
      <c r="AZ30" s="997" t="s">
        <v>549</v>
      </c>
      <c r="BA30" s="997"/>
      <c r="BB30" s="997"/>
      <c r="BC30" s="997"/>
      <c r="BD30" s="997"/>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57" t="s">
        <v>547</v>
      </c>
      <c r="C31" s="1058"/>
      <c r="D31" s="1058"/>
      <c r="E31" s="1058"/>
      <c r="F31" s="1058"/>
      <c r="G31" s="1058"/>
      <c r="H31" s="1058"/>
      <c r="I31" s="1058"/>
      <c r="J31" s="1058"/>
      <c r="K31" s="1058"/>
      <c r="L31" s="1058"/>
      <c r="M31" s="1058"/>
      <c r="N31" s="1058"/>
      <c r="O31" s="1058"/>
      <c r="P31" s="1059"/>
      <c r="Q31" s="1069">
        <v>731</v>
      </c>
      <c r="R31" s="1070"/>
      <c r="S31" s="1070"/>
      <c r="T31" s="1070"/>
      <c r="U31" s="1070"/>
      <c r="V31" s="1070">
        <v>730</v>
      </c>
      <c r="W31" s="1070"/>
      <c r="X31" s="1070"/>
      <c r="Y31" s="1070"/>
      <c r="Z31" s="1070"/>
      <c r="AA31" s="1070">
        <v>1</v>
      </c>
      <c r="AB31" s="1070"/>
      <c r="AC31" s="1070"/>
      <c r="AD31" s="1070"/>
      <c r="AE31" s="1071"/>
      <c r="AF31" s="1063">
        <v>1</v>
      </c>
      <c r="AG31" s="1064"/>
      <c r="AH31" s="1064"/>
      <c r="AI31" s="1064"/>
      <c r="AJ31" s="1065"/>
      <c r="AK31" s="1006">
        <v>481</v>
      </c>
      <c r="AL31" s="997"/>
      <c r="AM31" s="997"/>
      <c r="AN31" s="997"/>
      <c r="AO31" s="997"/>
      <c r="AP31" s="997" t="s">
        <v>550</v>
      </c>
      <c r="AQ31" s="997"/>
      <c r="AR31" s="997"/>
      <c r="AS31" s="997"/>
      <c r="AT31" s="997"/>
      <c r="AU31" s="997" t="s">
        <v>550</v>
      </c>
      <c r="AV31" s="997"/>
      <c r="AW31" s="997"/>
      <c r="AX31" s="997"/>
      <c r="AY31" s="997"/>
      <c r="AZ31" s="997" t="s">
        <v>550</v>
      </c>
      <c r="BA31" s="997"/>
      <c r="BB31" s="997"/>
      <c r="BC31" s="997"/>
      <c r="BD31" s="997"/>
      <c r="BE31" s="1052"/>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57" t="s">
        <v>379</v>
      </c>
      <c r="C32" s="1058"/>
      <c r="D32" s="1058"/>
      <c r="E32" s="1058"/>
      <c r="F32" s="1058"/>
      <c r="G32" s="1058"/>
      <c r="H32" s="1058"/>
      <c r="I32" s="1058"/>
      <c r="J32" s="1058"/>
      <c r="K32" s="1058"/>
      <c r="L32" s="1058"/>
      <c r="M32" s="1058"/>
      <c r="N32" s="1058"/>
      <c r="O32" s="1058"/>
      <c r="P32" s="1059"/>
      <c r="Q32" s="1069">
        <v>1948</v>
      </c>
      <c r="R32" s="1070"/>
      <c r="S32" s="1070"/>
      <c r="T32" s="1070"/>
      <c r="U32" s="1070"/>
      <c r="V32" s="1070">
        <v>1332</v>
      </c>
      <c r="W32" s="1070"/>
      <c r="X32" s="1070"/>
      <c r="Y32" s="1070"/>
      <c r="Z32" s="1070"/>
      <c r="AA32" s="1070" t="s">
        <v>548</v>
      </c>
      <c r="AB32" s="1070"/>
      <c r="AC32" s="1070"/>
      <c r="AD32" s="1070"/>
      <c r="AE32" s="1071"/>
      <c r="AF32" s="1063">
        <v>136</v>
      </c>
      <c r="AG32" s="1064"/>
      <c r="AH32" s="1064"/>
      <c r="AI32" s="1064"/>
      <c r="AJ32" s="1065"/>
      <c r="AK32" s="1006">
        <v>717</v>
      </c>
      <c r="AL32" s="997"/>
      <c r="AM32" s="997"/>
      <c r="AN32" s="997"/>
      <c r="AO32" s="997"/>
      <c r="AP32" s="997">
        <v>81</v>
      </c>
      <c r="AQ32" s="997"/>
      <c r="AR32" s="997"/>
      <c r="AS32" s="997"/>
      <c r="AT32" s="997"/>
      <c r="AU32" s="997">
        <v>50</v>
      </c>
      <c r="AV32" s="997"/>
      <c r="AW32" s="997"/>
      <c r="AX32" s="997"/>
      <c r="AY32" s="997"/>
      <c r="AZ32" s="1068" t="s">
        <v>549</v>
      </c>
      <c r="BA32" s="1068"/>
      <c r="BB32" s="1068"/>
      <c r="BC32" s="1068"/>
      <c r="BD32" s="1068"/>
      <c r="BE32" s="1052" t="s">
        <v>380</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57" t="s">
        <v>381</v>
      </c>
      <c r="C33" s="1058"/>
      <c r="D33" s="1058"/>
      <c r="E33" s="1058"/>
      <c r="F33" s="1058"/>
      <c r="G33" s="1058"/>
      <c r="H33" s="1058"/>
      <c r="I33" s="1058"/>
      <c r="J33" s="1058"/>
      <c r="K33" s="1058"/>
      <c r="L33" s="1058"/>
      <c r="M33" s="1058"/>
      <c r="N33" s="1058"/>
      <c r="O33" s="1058"/>
      <c r="P33" s="1059"/>
      <c r="Q33" s="1069">
        <v>620</v>
      </c>
      <c r="R33" s="1070"/>
      <c r="S33" s="1070"/>
      <c r="T33" s="1070"/>
      <c r="U33" s="1070"/>
      <c r="V33" s="1070">
        <v>542</v>
      </c>
      <c r="W33" s="1070"/>
      <c r="X33" s="1070"/>
      <c r="Y33" s="1070"/>
      <c r="Z33" s="1070"/>
      <c r="AA33" s="1070" t="s">
        <v>549</v>
      </c>
      <c r="AB33" s="1070"/>
      <c r="AC33" s="1070"/>
      <c r="AD33" s="1070"/>
      <c r="AE33" s="1071"/>
      <c r="AF33" s="1063">
        <v>19</v>
      </c>
      <c r="AG33" s="1064"/>
      <c r="AH33" s="1064"/>
      <c r="AI33" s="1064"/>
      <c r="AJ33" s="1065"/>
      <c r="AK33" s="1006">
        <v>30</v>
      </c>
      <c r="AL33" s="997"/>
      <c r="AM33" s="997"/>
      <c r="AN33" s="997"/>
      <c r="AO33" s="997"/>
      <c r="AP33" s="997">
        <v>3734</v>
      </c>
      <c r="AQ33" s="997"/>
      <c r="AR33" s="997"/>
      <c r="AS33" s="997"/>
      <c r="AT33" s="997"/>
      <c r="AU33" s="997">
        <v>269</v>
      </c>
      <c r="AV33" s="997"/>
      <c r="AW33" s="997"/>
      <c r="AX33" s="997"/>
      <c r="AY33" s="997"/>
      <c r="AZ33" s="1068" t="s">
        <v>549</v>
      </c>
      <c r="BA33" s="1068"/>
      <c r="BB33" s="1068"/>
      <c r="BC33" s="1068"/>
      <c r="BD33" s="1068"/>
      <c r="BE33" s="1052" t="s">
        <v>380</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57" t="s">
        <v>382</v>
      </c>
      <c r="C34" s="1058"/>
      <c r="D34" s="1058"/>
      <c r="E34" s="1058"/>
      <c r="F34" s="1058"/>
      <c r="G34" s="1058"/>
      <c r="H34" s="1058"/>
      <c r="I34" s="1058"/>
      <c r="J34" s="1058"/>
      <c r="K34" s="1058"/>
      <c r="L34" s="1058"/>
      <c r="M34" s="1058"/>
      <c r="N34" s="1058"/>
      <c r="O34" s="1058"/>
      <c r="P34" s="1059"/>
      <c r="Q34" s="1069">
        <v>50</v>
      </c>
      <c r="R34" s="1070"/>
      <c r="S34" s="1070"/>
      <c r="T34" s="1070"/>
      <c r="U34" s="1070"/>
      <c r="V34" s="1070">
        <v>55</v>
      </c>
      <c r="W34" s="1070"/>
      <c r="X34" s="1070"/>
      <c r="Y34" s="1070"/>
      <c r="Z34" s="1070"/>
      <c r="AA34" s="1070" t="s">
        <v>549</v>
      </c>
      <c r="AB34" s="1070"/>
      <c r="AC34" s="1070"/>
      <c r="AD34" s="1070"/>
      <c r="AE34" s="1071"/>
      <c r="AF34" s="1063">
        <v>1</v>
      </c>
      <c r="AG34" s="1064"/>
      <c r="AH34" s="1064"/>
      <c r="AI34" s="1064"/>
      <c r="AJ34" s="1065"/>
      <c r="AK34" s="1006">
        <v>25</v>
      </c>
      <c r="AL34" s="997"/>
      <c r="AM34" s="997"/>
      <c r="AN34" s="997"/>
      <c r="AO34" s="997"/>
      <c r="AP34" s="997">
        <v>149</v>
      </c>
      <c r="AQ34" s="997"/>
      <c r="AR34" s="997"/>
      <c r="AS34" s="997"/>
      <c r="AT34" s="997"/>
      <c r="AU34" s="997">
        <v>112</v>
      </c>
      <c r="AV34" s="997"/>
      <c r="AW34" s="997"/>
      <c r="AX34" s="997"/>
      <c r="AY34" s="997"/>
      <c r="AZ34" s="1068" t="s">
        <v>549</v>
      </c>
      <c r="BA34" s="1068"/>
      <c r="BB34" s="1068"/>
      <c r="BC34" s="1068"/>
      <c r="BD34" s="1068"/>
      <c r="BE34" s="1052" t="s">
        <v>380</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57" t="s">
        <v>383</v>
      </c>
      <c r="C35" s="1058"/>
      <c r="D35" s="1058"/>
      <c r="E35" s="1058"/>
      <c r="F35" s="1058"/>
      <c r="G35" s="1058"/>
      <c r="H35" s="1058"/>
      <c r="I35" s="1058"/>
      <c r="J35" s="1058"/>
      <c r="K35" s="1058"/>
      <c r="L35" s="1058"/>
      <c r="M35" s="1058"/>
      <c r="N35" s="1058"/>
      <c r="O35" s="1058"/>
      <c r="P35" s="1059"/>
      <c r="Q35" s="1069">
        <v>1819</v>
      </c>
      <c r="R35" s="1070"/>
      <c r="S35" s="1070"/>
      <c r="T35" s="1070"/>
      <c r="U35" s="1070"/>
      <c r="V35" s="1070">
        <v>1819</v>
      </c>
      <c r="W35" s="1070"/>
      <c r="X35" s="1070"/>
      <c r="Y35" s="1070"/>
      <c r="Z35" s="1070"/>
      <c r="AA35" s="1070" t="s">
        <v>550</v>
      </c>
      <c r="AB35" s="1070"/>
      <c r="AC35" s="1070"/>
      <c r="AD35" s="1070"/>
      <c r="AE35" s="1071"/>
      <c r="AF35" s="1063" t="s">
        <v>109</v>
      </c>
      <c r="AG35" s="1064"/>
      <c r="AH35" s="1064"/>
      <c r="AI35" s="1064"/>
      <c r="AJ35" s="1065"/>
      <c r="AK35" s="1006">
        <v>697</v>
      </c>
      <c r="AL35" s="997"/>
      <c r="AM35" s="997"/>
      <c r="AN35" s="997"/>
      <c r="AO35" s="997"/>
      <c r="AP35" s="997">
        <v>13176</v>
      </c>
      <c r="AQ35" s="997"/>
      <c r="AR35" s="997"/>
      <c r="AS35" s="997"/>
      <c r="AT35" s="997"/>
      <c r="AU35" s="997">
        <v>9605</v>
      </c>
      <c r="AV35" s="997"/>
      <c r="AW35" s="997"/>
      <c r="AX35" s="997"/>
      <c r="AY35" s="997"/>
      <c r="AZ35" s="1068" t="s">
        <v>549</v>
      </c>
      <c r="BA35" s="1068"/>
      <c r="BB35" s="1068"/>
      <c r="BC35" s="1068"/>
      <c r="BD35" s="1068"/>
      <c r="BE35" s="1052" t="s">
        <v>384</v>
      </c>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385</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276</v>
      </c>
      <c r="AG63" s="985"/>
      <c r="AH63" s="985"/>
      <c r="AI63" s="985"/>
      <c r="AJ63" s="1050"/>
      <c r="AK63" s="1051"/>
      <c r="AL63" s="989"/>
      <c r="AM63" s="989"/>
      <c r="AN63" s="989"/>
      <c r="AO63" s="989"/>
      <c r="AP63" s="985"/>
      <c r="AQ63" s="985"/>
      <c r="AR63" s="985"/>
      <c r="AS63" s="985"/>
      <c r="AT63" s="985"/>
      <c r="AU63" s="985"/>
      <c r="AV63" s="985"/>
      <c r="AW63" s="985"/>
      <c r="AX63" s="985"/>
      <c r="AY63" s="985"/>
      <c r="AZ63" s="1045"/>
      <c r="BA63" s="1045"/>
      <c r="BB63" s="1045"/>
      <c r="BC63" s="1045"/>
      <c r="BD63" s="1045"/>
      <c r="BE63" s="986"/>
      <c r="BF63" s="986"/>
      <c r="BG63" s="986"/>
      <c r="BH63" s="986"/>
      <c r="BI63" s="987"/>
      <c r="BJ63" s="1046" t="s">
        <v>109</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388</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389</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542</v>
      </c>
      <c r="C68" s="1012"/>
      <c r="D68" s="1012"/>
      <c r="E68" s="1012"/>
      <c r="F68" s="1012"/>
      <c r="G68" s="1012"/>
      <c r="H68" s="1012"/>
      <c r="I68" s="1012"/>
      <c r="J68" s="1012"/>
      <c r="K68" s="1012"/>
      <c r="L68" s="1012"/>
      <c r="M68" s="1012"/>
      <c r="N68" s="1012"/>
      <c r="O68" s="1012"/>
      <c r="P68" s="1013"/>
      <c r="Q68" s="1014">
        <v>18</v>
      </c>
      <c r="R68" s="1008"/>
      <c r="S68" s="1008"/>
      <c r="T68" s="1008"/>
      <c r="U68" s="1008"/>
      <c r="V68" s="1008">
        <v>17</v>
      </c>
      <c r="W68" s="1008"/>
      <c r="X68" s="1008"/>
      <c r="Y68" s="1008"/>
      <c r="Z68" s="1008"/>
      <c r="AA68" s="1008">
        <v>1</v>
      </c>
      <c r="AB68" s="1008"/>
      <c r="AC68" s="1008"/>
      <c r="AD68" s="1008"/>
      <c r="AE68" s="1008"/>
      <c r="AF68" s="1008">
        <v>1</v>
      </c>
      <c r="AG68" s="1008"/>
      <c r="AH68" s="1008"/>
      <c r="AI68" s="1008"/>
      <c r="AJ68" s="1008"/>
      <c r="AK68" s="1008" t="s">
        <v>546</v>
      </c>
      <c r="AL68" s="1008"/>
      <c r="AM68" s="1008"/>
      <c r="AN68" s="1008"/>
      <c r="AO68" s="1008"/>
      <c r="AP68" s="1008" t="s">
        <v>546</v>
      </c>
      <c r="AQ68" s="1008"/>
      <c r="AR68" s="1008"/>
      <c r="AS68" s="1008"/>
      <c r="AT68" s="1008"/>
      <c r="AU68" s="1008" t="s">
        <v>548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543</v>
      </c>
      <c r="C69" s="1001"/>
      <c r="D69" s="1001"/>
      <c r="E69" s="1001"/>
      <c r="F69" s="1001"/>
      <c r="G69" s="1001"/>
      <c r="H69" s="1001"/>
      <c r="I69" s="1001"/>
      <c r="J69" s="1001"/>
      <c r="K69" s="1001"/>
      <c r="L69" s="1001"/>
      <c r="M69" s="1001"/>
      <c r="N69" s="1001"/>
      <c r="O69" s="1001"/>
      <c r="P69" s="1002"/>
      <c r="Q69" s="1003">
        <v>140</v>
      </c>
      <c r="R69" s="997"/>
      <c r="S69" s="997"/>
      <c r="T69" s="997"/>
      <c r="U69" s="997"/>
      <c r="V69" s="997">
        <v>43</v>
      </c>
      <c r="W69" s="997"/>
      <c r="X69" s="997"/>
      <c r="Y69" s="997"/>
      <c r="Z69" s="997"/>
      <c r="AA69" s="997">
        <v>98</v>
      </c>
      <c r="AB69" s="997"/>
      <c r="AC69" s="997"/>
      <c r="AD69" s="997"/>
      <c r="AE69" s="997"/>
      <c r="AF69" s="997">
        <v>98</v>
      </c>
      <c r="AG69" s="997"/>
      <c r="AH69" s="997"/>
      <c r="AI69" s="997"/>
      <c r="AJ69" s="997"/>
      <c r="AK69" s="997" t="s">
        <v>546</v>
      </c>
      <c r="AL69" s="997"/>
      <c r="AM69" s="997"/>
      <c r="AN69" s="997"/>
      <c r="AO69" s="997"/>
      <c r="AP69" s="997" t="s">
        <v>546</v>
      </c>
      <c r="AQ69" s="997"/>
      <c r="AR69" s="997"/>
      <c r="AS69" s="997"/>
      <c r="AT69" s="997"/>
      <c r="AU69" s="997" t="s">
        <v>549</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544</v>
      </c>
      <c r="C70" s="1001"/>
      <c r="D70" s="1001"/>
      <c r="E70" s="1001"/>
      <c r="F70" s="1001"/>
      <c r="G70" s="1001"/>
      <c r="H70" s="1001"/>
      <c r="I70" s="1001"/>
      <c r="J70" s="1001"/>
      <c r="K70" s="1001"/>
      <c r="L70" s="1001"/>
      <c r="M70" s="1001"/>
      <c r="N70" s="1001"/>
      <c r="O70" s="1001"/>
      <c r="P70" s="1002"/>
      <c r="Q70" s="1003">
        <v>497</v>
      </c>
      <c r="R70" s="997"/>
      <c r="S70" s="997"/>
      <c r="T70" s="997"/>
      <c r="U70" s="997"/>
      <c r="V70" s="997">
        <v>506</v>
      </c>
      <c r="W70" s="997"/>
      <c r="X70" s="997"/>
      <c r="Y70" s="997"/>
      <c r="Z70" s="997"/>
      <c r="AA70" s="997">
        <v>1</v>
      </c>
      <c r="AB70" s="997"/>
      <c r="AC70" s="997"/>
      <c r="AD70" s="997"/>
      <c r="AE70" s="997"/>
      <c r="AF70" s="997">
        <v>1</v>
      </c>
      <c r="AG70" s="997"/>
      <c r="AH70" s="997"/>
      <c r="AI70" s="997"/>
      <c r="AJ70" s="997"/>
      <c r="AK70" s="997" t="s">
        <v>546</v>
      </c>
      <c r="AL70" s="997"/>
      <c r="AM70" s="997"/>
      <c r="AN70" s="997"/>
      <c r="AO70" s="997"/>
      <c r="AP70" s="997" t="s">
        <v>546</v>
      </c>
      <c r="AQ70" s="997"/>
      <c r="AR70" s="997"/>
      <c r="AS70" s="997"/>
      <c r="AT70" s="997"/>
      <c r="AU70" s="997" t="s">
        <v>550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545</v>
      </c>
      <c r="C71" s="1001"/>
      <c r="D71" s="1001"/>
      <c r="E71" s="1001"/>
      <c r="F71" s="1001"/>
      <c r="G71" s="1001"/>
      <c r="H71" s="1001"/>
      <c r="I71" s="1001"/>
      <c r="J71" s="1001"/>
      <c r="K71" s="1001"/>
      <c r="L71" s="1001"/>
      <c r="M71" s="1001"/>
      <c r="N71" s="1001"/>
      <c r="O71" s="1001"/>
      <c r="P71" s="1002"/>
      <c r="Q71" s="1003">
        <v>446</v>
      </c>
      <c r="R71" s="997"/>
      <c r="S71" s="997"/>
      <c r="T71" s="997"/>
      <c r="U71" s="997"/>
      <c r="V71" s="997">
        <v>471</v>
      </c>
      <c r="W71" s="997"/>
      <c r="X71" s="997"/>
      <c r="Y71" s="997"/>
      <c r="Z71" s="997"/>
      <c r="AA71" s="997">
        <v>-26</v>
      </c>
      <c r="AB71" s="997"/>
      <c r="AC71" s="997"/>
      <c r="AD71" s="997"/>
      <c r="AE71" s="997"/>
      <c r="AF71" s="997">
        <v>663</v>
      </c>
      <c r="AG71" s="997"/>
      <c r="AH71" s="997"/>
      <c r="AI71" s="997"/>
      <c r="AJ71" s="997"/>
      <c r="AK71" s="997" t="s">
        <v>546</v>
      </c>
      <c r="AL71" s="997"/>
      <c r="AM71" s="997"/>
      <c r="AN71" s="997"/>
      <c r="AO71" s="997"/>
      <c r="AP71" s="997">
        <v>2345</v>
      </c>
      <c r="AQ71" s="997"/>
      <c r="AR71" s="997"/>
      <c r="AS71" s="997"/>
      <c r="AT71" s="997"/>
      <c r="AU71" s="997" t="s">
        <v>550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284</v>
      </c>
      <c r="AG109" s="918"/>
      <c r="AH109" s="918"/>
      <c r="AI109" s="918"/>
      <c r="AJ109" s="919"/>
      <c r="AK109" s="920" t="s">
        <v>283</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284</v>
      </c>
      <c r="BW109" s="918"/>
      <c r="BX109" s="918"/>
      <c r="BY109" s="918"/>
      <c r="BZ109" s="919"/>
      <c r="CA109" s="920" t="s">
        <v>283</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284</v>
      </c>
      <c r="DM109" s="918"/>
      <c r="DN109" s="918"/>
      <c r="DO109" s="918"/>
      <c r="DP109" s="919"/>
      <c r="DQ109" s="920" t="s">
        <v>283</v>
      </c>
      <c r="DR109" s="918"/>
      <c r="DS109" s="918"/>
      <c r="DT109" s="918"/>
      <c r="DU109" s="919"/>
      <c r="DV109" s="920" t="s">
        <v>400</v>
      </c>
      <c r="DW109" s="918"/>
      <c r="DX109" s="918"/>
      <c r="DY109" s="918"/>
      <c r="DZ109" s="949"/>
    </row>
    <row r="110" spans="1:131" s="197" customFormat="1" ht="26.25" customHeight="1" x14ac:dyDescent="0.15">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2511701</v>
      </c>
      <c r="AB110" s="903"/>
      <c r="AC110" s="903"/>
      <c r="AD110" s="903"/>
      <c r="AE110" s="904"/>
      <c r="AF110" s="905">
        <v>2379805</v>
      </c>
      <c r="AG110" s="903"/>
      <c r="AH110" s="903"/>
      <c r="AI110" s="903"/>
      <c r="AJ110" s="904"/>
      <c r="AK110" s="905">
        <v>2267052</v>
      </c>
      <c r="AL110" s="903"/>
      <c r="AM110" s="903"/>
      <c r="AN110" s="903"/>
      <c r="AO110" s="904"/>
      <c r="AP110" s="906">
        <v>30.2</v>
      </c>
      <c r="AQ110" s="907"/>
      <c r="AR110" s="907"/>
      <c r="AS110" s="907"/>
      <c r="AT110" s="908"/>
      <c r="AU110" s="950" t="s">
        <v>61</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18314695</v>
      </c>
      <c r="BR110" s="830"/>
      <c r="BS110" s="830"/>
      <c r="BT110" s="830"/>
      <c r="BU110" s="830"/>
      <c r="BV110" s="830">
        <v>17836428</v>
      </c>
      <c r="BW110" s="830"/>
      <c r="BX110" s="830"/>
      <c r="BY110" s="830"/>
      <c r="BZ110" s="830"/>
      <c r="CA110" s="830">
        <v>18578134</v>
      </c>
      <c r="CB110" s="830"/>
      <c r="CC110" s="830"/>
      <c r="CD110" s="830"/>
      <c r="CE110" s="830"/>
      <c r="CF110" s="891">
        <v>247.1</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406</v>
      </c>
      <c r="DH110" s="830"/>
      <c r="DI110" s="830"/>
      <c r="DJ110" s="830"/>
      <c r="DK110" s="830"/>
      <c r="DL110" s="830" t="s">
        <v>406</v>
      </c>
      <c r="DM110" s="830"/>
      <c r="DN110" s="830"/>
      <c r="DO110" s="830"/>
      <c r="DP110" s="830"/>
      <c r="DQ110" s="830" t="s">
        <v>406</v>
      </c>
      <c r="DR110" s="830"/>
      <c r="DS110" s="830"/>
      <c r="DT110" s="830"/>
      <c r="DU110" s="830"/>
      <c r="DV110" s="831" t="s">
        <v>406</v>
      </c>
      <c r="DW110" s="831"/>
      <c r="DX110" s="831"/>
      <c r="DY110" s="831"/>
      <c r="DZ110" s="832"/>
    </row>
    <row r="111" spans="1:131" s="197" customFormat="1" ht="26.25" customHeight="1" x14ac:dyDescent="0.15">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406</v>
      </c>
      <c r="AB111" s="939"/>
      <c r="AC111" s="939"/>
      <c r="AD111" s="939"/>
      <c r="AE111" s="940"/>
      <c r="AF111" s="941" t="s">
        <v>406</v>
      </c>
      <c r="AG111" s="939"/>
      <c r="AH111" s="939"/>
      <c r="AI111" s="939"/>
      <c r="AJ111" s="940"/>
      <c r="AK111" s="941" t="s">
        <v>406</v>
      </c>
      <c r="AL111" s="939"/>
      <c r="AM111" s="939"/>
      <c r="AN111" s="939"/>
      <c r="AO111" s="940"/>
      <c r="AP111" s="942" t="s">
        <v>406</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v>779600</v>
      </c>
      <c r="BR111" s="801"/>
      <c r="BS111" s="801"/>
      <c r="BT111" s="801"/>
      <c r="BU111" s="801"/>
      <c r="BV111" s="801">
        <v>559797</v>
      </c>
      <c r="BW111" s="801"/>
      <c r="BX111" s="801"/>
      <c r="BY111" s="801"/>
      <c r="BZ111" s="801"/>
      <c r="CA111" s="801">
        <v>96131</v>
      </c>
      <c r="CB111" s="801"/>
      <c r="CC111" s="801"/>
      <c r="CD111" s="801"/>
      <c r="CE111" s="801"/>
      <c r="CF111" s="878">
        <v>1.3</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x14ac:dyDescent="0.15">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410</v>
      </c>
      <c r="AB112" s="814"/>
      <c r="AC112" s="814"/>
      <c r="AD112" s="814"/>
      <c r="AE112" s="815"/>
      <c r="AF112" s="816" t="s">
        <v>410</v>
      </c>
      <c r="AG112" s="814"/>
      <c r="AH112" s="814"/>
      <c r="AI112" s="814"/>
      <c r="AJ112" s="815"/>
      <c r="AK112" s="816" t="s">
        <v>410</v>
      </c>
      <c r="AL112" s="814"/>
      <c r="AM112" s="814"/>
      <c r="AN112" s="814"/>
      <c r="AO112" s="815"/>
      <c r="AP112" s="784" t="s">
        <v>410</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11017867</v>
      </c>
      <c r="BR112" s="801"/>
      <c r="BS112" s="801"/>
      <c r="BT112" s="801"/>
      <c r="BU112" s="801"/>
      <c r="BV112" s="801">
        <v>10487163</v>
      </c>
      <c r="BW112" s="801"/>
      <c r="BX112" s="801"/>
      <c r="BY112" s="801"/>
      <c r="BZ112" s="801"/>
      <c r="CA112" s="801">
        <v>10036006</v>
      </c>
      <c r="CB112" s="801"/>
      <c r="CC112" s="801"/>
      <c r="CD112" s="801"/>
      <c r="CE112" s="801"/>
      <c r="CF112" s="878">
        <v>133.5</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410</v>
      </c>
      <c r="DH112" s="801"/>
      <c r="DI112" s="801"/>
      <c r="DJ112" s="801"/>
      <c r="DK112" s="801"/>
      <c r="DL112" s="801" t="s">
        <v>410</v>
      </c>
      <c r="DM112" s="801"/>
      <c r="DN112" s="801"/>
      <c r="DO112" s="801"/>
      <c r="DP112" s="801"/>
      <c r="DQ112" s="801" t="s">
        <v>410</v>
      </c>
      <c r="DR112" s="801"/>
      <c r="DS112" s="801"/>
      <c r="DT112" s="801"/>
      <c r="DU112" s="801"/>
      <c r="DV112" s="853" t="s">
        <v>410</v>
      </c>
      <c r="DW112" s="853"/>
      <c r="DX112" s="853"/>
      <c r="DY112" s="853"/>
      <c r="DZ112" s="854"/>
    </row>
    <row r="113" spans="1:130" s="197" customFormat="1" ht="26.25" customHeight="1" x14ac:dyDescent="0.15">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829094</v>
      </c>
      <c r="AB113" s="939"/>
      <c r="AC113" s="939"/>
      <c r="AD113" s="939"/>
      <c r="AE113" s="940"/>
      <c r="AF113" s="941">
        <v>820155</v>
      </c>
      <c r="AG113" s="939"/>
      <c r="AH113" s="939"/>
      <c r="AI113" s="939"/>
      <c r="AJ113" s="940"/>
      <c r="AK113" s="941">
        <v>814014</v>
      </c>
      <c r="AL113" s="939"/>
      <c r="AM113" s="939"/>
      <c r="AN113" s="939"/>
      <c r="AO113" s="940"/>
      <c r="AP113" s="942">
        <v>10.8</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t="s">
        <v>410</v>
      </c>
      <c r="BR113" s="801"/>
      <c r="BS113" s="801"/>
      <c r="BT113" s="801"/>
      <c r="BU113" s="801"/>
      <c r="BV113" s="801" t="s">
        <v>410</v>
      </c>
      <c r="BW113" s="801"/>
      <c r="BX113" s="801"/>
      <c r="BY113" s="801"/>
      <c r="BZ113" s="801"/>
      <c r="CA113" s="801" t="s">
        <v>410</v>
      </c>
      <c r="CB113" s="801"/>
      <c r="CC113" s="801"/>
      <c r="CD113" s="801"/>
      <c r="CE113" s="801"/>
      <c r="CF113" s="878" t="s">
        <v>410</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91781</v>
      </c>
      <c r="DH113" s="814"/>
      <c r="DI113" s="814"/>
      <c r="DJ113" s="814"/>
      <c r="DK113" s="815"/>
      <c r="DL113" s="816" t="s">
        <v>410</v>
      </c>
      <c r="DM113" s="814"/>
      <c r="DN113" s="814"/>
      <c r="DO113" s="814"/>
      <c r="DP113" s="815"/>
      <c r="DQ113" s="816" t="s">
        <v>410</v>
      </c>
      <c r="DR113" s="814"/>
      <c r="DS113" s="814"/>
      <c r="DT113" s="814"/>
      <c r="DU113" s="815"/>
      <c r="DV113" s="784" t="s">
        <v>410</v>
      </c>
      <c r="DW113" s="785"/>
      <c r="DX113" s="785"/>
      <c r="DY113" s="785"/>
      <c r="DZ113" s="786"/>
    </row>
    <row r="114" spans="1:130" s="197" customFormat="1" ht="26.25" customHeight="1" x14ac:dyDescent="0.15">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410</v>
      </c>
      <c r="AB114" s="814"/>
      <c r="AC114" s="814"/>
      <c r="AD114" s="814"/>
      <c r="AE114" s="815"/>
      <c r="AF114" s="816" t="s">
        <v>410</v>
      </c>
      <c r="AG114" s="814"/>
      <c r="AH114" s="814"/>
      <c r="AI114" s="814"/>
      <c r="AJ114" s="815"/>
      <c r="AK114" s="816" t="s">
        <v>410</v>
      </c>
      <c r="AL114" s="814"/>
      <c r="AM114" s="814"/>
      <c r="AN114" s="814"/>
      <c r="AO114" s="815"/>
      <c r="AP114" s="784" t="s">
        <v>410</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4470120</v>
      </c>
      <c r="BR114" s="801"/>
      <c r="BS114" s="801"/>
      <c r="BT114" s="801"/>
      <c r="BU114" s="801"/>
      <c r="BV114" s="801">
        <v>4162569</v>
      </c>
      <c r="BW114" s="801"/>
      <c r="BX114" s="801"/>
      <c r="BY114" s="801"/>
      <c r="BZ114" s="801"/>
      <c r="CA114" s="801">
        <v>4002839</v>
      </c>
      <c r="CB114" s="801"/>
      <c r="CC114" s="801"/>
      <c r="CD114" s="801"/>
      <c r="CE114" s="801"/>
      <c r="CF114" s="878">
        <v>53.2</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410</v>
      </c>
      <c r="DH114" s="814"/>
      <c r="DI114" s="814"/>
      <c r="DJ114" s="814"/>
      <c r="DK114" s="815"/>
      <c r="DL114" s="816" t="s">
        <v>410</v>
      </c>
      <c r="DM114" s="814"/>
      <c r="DN114" s="814"/>
      <c r="DO114" s="814"/>
      <c r="DP114" s="815"/>
      <c r="DQ114" s="816" t="s">
        <v>410</v>
      </c>
      <c r="DR114" s="814"/>
      <c r="DS114" s="814"/>
      <c r="DT114" s="814"/>
      <c r="DU114" s="815"/>
      <c r="DV114" s="784" t="s">
        <v>410</v>
      </c>
      <c r="DW114" s="785"/>
      <c r="DX114" s="785"/>
      <c r="DY114" s="785"/>
      <c r="DZ114" s="786"/>
    </row>
    <row r="115" spans="1:130" s="197" customFormat="1" ht="26.25" customHeight="1" x14ac:dyDescent="0.15">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228925</v>
      </c>
      <c r="AB115" s="939"/>
      <c r="AC115" s="939"/>
      <c r="AD115" s="939"/>
      <c r="AE115" s="940"/>
      <c r="AF115" s="941">
        <v>228047</v>
      </c>
      <c r="AG115" s="939"/>
      <c r="AH115" s="939"/>
      <c r="AI115" s="939"/>
      <c r="AJ115" s="940"/>
      <c r="AK115" s="941">
        <v>28890</v>
      </c>
      <c r="AL115" s="939"/>
      <c r="AM115" s="939"/>
      <c r="AN115" s="939"/>
      <c r="AO115" s="940"/>
      <c r="AP115" s="942">
        <v>0.4</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v>856856</v>
      </c>
      <c r="BR115" s="801"/>
      <c r="BS115" s="801"/>
      <c r="BT115" s="801"/>
      <c r="BU115" s="801"/>
      <c r="BV115" s="801">
        <v>734859</v>
      </c>
      <c r="BW115" s="801"/>
      <c r="BX115" s="801"/>
      <c r="BY115" s="801"/>
      <c r="BZ115" s="801"/>
      <c r="CA115" s="801">
        <v>17150</v>
      </c>
      <c r="CB115" s="801"/>
      <c r="CC115" s="801"/>
      <c r="CD115" s="801"/>
      <c r="CE115" s="801"/>
      <c r="CF115" s="878">
        <v>0.2</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547419</v>
      </c>
      <c r="DH115" s="814"/>
      <c r="DI115" s="814"/>
      <c r="DJ115" s="814"/>
      <c r="DK115" s="815"/>
      <c r="DL115" s="816">
        <v>438221</v>
      </c>
      <c r="DM115" s="814"/>
      <c r="DN115" s="814"/>
      <c r="DO115" s="814"/>
      <c r="DP115" s="815"/>
      <c r="DQ115" s="816" t="s">
        <v>410</v>
      </c>
      <c r="DR115" s="814"/>
      <c r="DS115" s="814"/>
      <c r="DT115" s="814"/>
      <c r="DU115" s="815"/>
      <c r="DV115" s="784" t="s">
        <v>410</v>
      </c>
      <c r="DW115" s="785"/>
      <c r="DX115" s="785"/>
      <c r="DY115" s="785"/>
      <c r="DZ115" s="786"/>
    </row>
    <row r="116" spans="1:130" s="197" customFormat="1" ht="26.25" customHeight="1" x14ac:dyDescent="0.15">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545</v>
      </c>
      <c r="AB116" s="814"/>
      <c r="AC116" s="814"/>
      <c r="AD116" s="814"/>
      <c r="AE116" s="815"/>
      <c r="AF116" s="816">
        <v>1049</v>
      </c>
      <c r="AG116" s="814"/>
      <c r="AH116" s="814"/>
      <c r="AI116" s="814"/>
      <c r="AJ116" s="815"/>
      <c r="AK116" s="816">
        <v>3118</v>
      </c>
      <c r="AL116" s="814"/>
      <c r="AM116" s="814"/>
      <c r="AN116" s="814"/>
      <c r="AO116" s="815"/>
      <c r="AP116" s="784">
        <v>0</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v>457859</v>
      </c>
      <c r="BR116" s="801"/>
      <c r="BS116" s="801"/>
      <c r="BT116" s="801"/>
      <c r="BU116" s="801"/>
      <c r="BV116" s="801" t="s">
        <v>410</v>
      </c>
      <c r="BW116" s="801"/>
      <c r="BX116" s="801"/>
      <c r="BY116" s="801"/>
      <c r="BZ116" s="801"/>
      <c r="CA116" s="801" t="s">
        <v>410</v>
      </c>
      <c r="CB116" s="801"/>
      <c r="CC116" s="801"/>
      <c r="CD116" s="801"/>
      <c r="CE116" s="801"/>
      <c r="CF116" s="878" t="s">
        <v>410</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410</v>
      </c>
      <c r="DH116" s="814"/>
      <c r="DI116" s="814"/>
      <c r="DJ116" s="814"/>
      <c r="DK116" s="815"/>
      <c r="DL116" s="816" t="s">
        <v>410</v>
      </c>
      <c r="DM116" s="814"/>
      <c r="DN116" s="814"/>
      <c r="DO116" s="814"/>
      <c r="DP116" s="815"/>
      <c r="DQ116" s="816" t="s">
        <v>410</v>
      </c>
      <c r="DR116" s="814"/>
      <c r="DS116" s="814"/>
      <c r="DT116" s="814"/>
      <c r="DU116" s="815"/>
      <c r="DV116" s="784" t="s">
        <v>410</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3570265</v>
      </c>
      <c r="AB117" s="925"/>
      <c r="AC117" s="925"/>
      <c r="AD117" s="925"/>
      <c r="AE117" s="926"/>
      <c r="AF117" s="928">
        <v>3429056</v>
      </c>
      <c r="AG117" s="925"/>
      <c r="AH117" s="925"/>
      <c r="AI117" s="925"/>
      <c r="AJ117" s="926"/>
      <c r="AK117" s="928">
        <v>3113074</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284</v>
      </c>
      <c r="AG118" s="918"/>
      <c r="AH118" s="918"/>
      <c r="AI118" s="918"/>
      <c r="AJ118" s="919"/>
      <c r="AK118" s="920" t="s">
        <v>283</v>
      </c>
      <c r="AL118" s="918"/>
      <c r="AM118" s="918"/>
      <c r="AN118" s="918"/>
      <c r="AO118" s="919"/>
      <c r="AP118" s="921" t="s">
        <v>400</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430</v>
      </c>
      <c r="BP118" s="868"/>
      <c r="BQ118" s="887">
        <v>35896997</v>
      </c>
      <c r="BR118" s="888"/>
      <c r="BS118" s="888"/>
      <c r="BT118" s="888"/>
      <c r="BU118" s="888"/>
      <c r="BV118" s="888">
        <v>33780816</v>
      </c>
      <c r="BW118" s="888"/>
      <c r="BX118" s="888"/>
      <c r="BY118" s="888"/>
      <c r="BZ118" s="888"/>
      <c r="CA118" s="888">
        <v>32730260</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784067</v>
      </c>
      <c r="BR119" s="830"/>
      <c r="BS119" s="830"/>
      <c r="BT119" s="830"/>
      <c r="BU119" s="830"/>
      <c r="BV119" s="830">
        <v>599435</v>
      </c>
      <c r="BW119" s="830"/>
      <c r="BX119" s="830"/>
      <c r="BY119" s="830"/>
      <c r="BZ119" s="830"/>
      <c r="CA119" s="830">
        <v>713507</v>
      </c>
      <c r="CB119" s="830"/>
      <c r="CC119" s="830"/>
      <c r="CD119" s="830"/>
      <c r="CE119" s="830"/>
      <c r="CF119" s="891">
        <v>9.5</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140400</v>
      </c>
      <c r="DH119" s="747"/>
      <c r="DI119" s="747"/>
      <c r="DJ119" s="747"/>
      <c r="DK119" s="748"/>
      <c r="DL119" s="749">
        <v>121576</v>
      </c>
      <c r="DM119" s="747"/>
      <c r="DN119" s="747"/>
      <c r="DO119" s="747"/>
      <c r="DP119" s="748"/>
      <c r="DQ119" s="749">
        <v>96131</v>
      </c>
      <c r="DR119" s="747"/>
      <c r="DS119" s="747"/>
      <c r="DT119" s="747"/>
      <c r="DU119" s="748"/>
      <c r="DV119" s="837">
        <v>1.3</v>
      </c>
      <c r="DW119" s="838"/>
      <c r="DX119" s="838"/>
      <c r="DY119" s="838"/>
      <c r="DZ119" s="839"/>
    </row>
    <row r="120" spans="1:130" s="197" customFormat="1" ht="26.25" customHeight="1" x14ac:dyDescent="0.15">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2629348</v>
      </c>
      <c r="BR120" s="801"/>
      <c r="BS120" s="801"/>
      <c r="BT120" s="801"/>
      <c r="BU120" s="801"/>
      <c r="BV120" s="801">
        <v>2430488</v>
      </c>
      <c r="BW120" s="801"/>
      <c r="BX120" s="801"/>
      <c r="BY120" s="801"/>
      <c r="BZ120" s="801"/>
      <c r="CA120" s="801">
        <v>2269020</v>
      </c>
      <c r="CB120" s="801"/>
      <c r="CC120" s="801"/>
      <c r="CD120" s="801"/>
      <c r="CE120" s="801"/>
      <c r="CF120" s="878">
        <v>30.2</v>
      </c>
      <c r="CG120" s="879"/>
      <c r="CH120" s="879"/>
      <c r="CI120" s="879"/>
      <c r="CJ120" s="879"/>
      <c r="CK120" s="880" t="s">
        <v>436</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v>10509807</v>
      </c>
      <c r="DH120" s="830"/>
      <c r="DI120" s="830"/>
      <c r="DJ120" s="830"/>
      <c r="DK120" s="830"/>
      <c r="DL120" s="830">
        <v>9970744</v>
      </c>
      <c r="DM120" s="830"/>
      <c r="DN120" s="830"/>
      <c r="DO120" s="830"/>
      <c r="DP120" s="830"/>
      <c r="DQ120" s="830">
        <v>9604968</v>
      </c>
      <c r="DR120" s="830"/>
      <c r="DS120" s="830"/>
      <c r="DT120" s="830"/>
      <c r="DU120" s="830"/>
      <c r="DV120" s="831">
        <v>127.8</v>
      </c>
      <c r="DW120" s="831"/>
      <c r="DX120" s="831"/>
      <c r="DY120" s="831"/>
      <c r="DZ120" s="832"/>
    </row>
    <row r="121" spans="1:130" s="197" customFormat="1" ht="26.25" customHeight="1" x14ac:dyDescent="0.15">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114273</v>
      </c>
      <c r="AB121" s="814"/>
      <c r="AC121" s="814"/>
      <c r="AD121" s="814"/>
      <c r="AE121" s="815"/>
      <c r="AF121" s="816">
        <v>114081</v>
      </c>
      <c r="AG121" s="814"/>
      <c r="AH121" s="814"/>
      <c r="AI121" s="814"/>
      <c r="AJ121" s="815"/>
      <c r="AK121" s="816">
        <v>22023</v>
      </c>
      <c r="AL121" s="814"/>
      <c r="AM121" s="814"/>
      <c r="AN121" s="814"/>
      <c r="AO121" s="815"/>
      <c r="AP121" s="784">
        <v>0.3</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17885645</v>
      </c>
      <c r="BR121" s="888"/>
      <c r="BS121" s="888"/>
      <c r="BT121" s="888"/>
      <c r="BU121" s="888"/>
      <c r="BV121" s="888">
        <v>17661373</v>
      </c>
      <c r="BW121" s="888"/>
      <c r="BX121" s="888"/>
      <c r="BY121" s="888"/>
      <c r="BZ121" s="888"/>
      <c r="CA121" s="888">
        <v>16892082</v>
      </c>
      <c r="CB121" s="888"/>
      <c r="CC121" s="888"/>
      <c r="CD121" s="888"/>
      <c r="CE121" s="888"/>
      <c r="CF121" s="889">
        <v>224.7</v>
      </c>
      <c r="CG121" s="890"/>
      <c r="CH121" s="890"/>
      <c r="CI121" s="890"/>
      <c r="CJ121" s="890"/>
      <c r="CK121" s="881"/>
      <c r="CL121" s="842"/>
      <c r="CM121" s="842"/>
      <c r="CN121" s="842"/>
      <c r="CO121" s="843"/>
      <c r="CP121" s="858" t="s">
        <v>381</v>
      </c>
      <c r="CQ121" s="859"/>
      <c r="CR121" s="859"/>
      <c r="CS121" s="859"/>
      <c r="CT121" s="859"/>
      <c r="CU121" s="859"/>
      <c r="CV121" s="859"/>
      <c r="CW121" s="859"/>
      <c r="CX121" s="859"/>
      <c r="CY121" s="859"/>
      <c r="CZ121" s="859"/>
      <c r="DA121" s="859"/>
      <c r="DB121" s="859"/>
      <c r="DC121" s="859"/>
      <c r="DD121" s="859"/>
      <c r="DE121" s="859"/>
      <c r="DF121" s="860"/>
      <c r="DG121" s="800">
        <v>61438</v>
      </c>
      <c r="DH121" s="801"/>
      <c r="DI121" s="801"/>
      <c r="DJ121" s="801"/>
      <c r="DK121" s="801"/>
      <c r="DL121" s="801">
        <v>225974</v>
      </c>
      <c r="DM121" s="801"/>
      <c r="DN121" s="801"/>
      <c r="DO121" s="801"/>
      <c r="DP121" s="801"/>
      <c r="DQ121" s="801">
        <v>268862</v>
      </c>
      <c r="DR121" s="801"/>
      <c r="DS121" s="801"/>
      <c r="DT121" s="801"/>
      <c r="DU121" s="801"/>
      <c r="DV121" s="853">
        <v>3.6</v>
      </c>
      <c r="DW121" s="853"/>
      <c r="DX121" s="853"/>
      <c r="DY121" s="853"/>
      <c r="DZ121" s="854"/>
    </row>
    <row r="122" spans="1:130" s="197" customFormat="1" ht="26.25" customHeight="1" x14ac:dyDescent="0.15">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439</v>
      </c>
      <c r="BP122" s="868"/>
      <c r="BQ122" s="869">
        <v>21299060</v>
      </c>
      <c r="BR122" s="870"/>
      <c r="BS122" s="870"/>
      <c r="BT122" s="870"/>
      <c r="BU122" s="870"/>
      <c r="BV122" s="870">
        <v>20691296</v>
      </c>
      <c r="BW122" s="870"/>
      <c r="BX122" s="870"/>
      <c r="BY122" s="870"/>
      <c r="BZ122" s="870"/>
      <c r="CA122" s="870">
        <v>19874609</v>
      </c>
      <c r="CB122" s="870"/>
      <c r="CC122" s="870"/>
      <c r="CD122" s="870"/>
      <c r="CE122" s="870"/>
      <c r="CF122" s="773"/>
      <c r="CG122" s="774"/>
      <c r="CH122" s="774"/>
      <c r="CI122" s="774"/>
      <c r="CJ122" s="871"/>
      <c r="CK122" s="881"/>
      <c r="CL122" s="842"/>
      <c r="CM122" s="842"/>
      <c r="CN122" s="842"/>
      <c r="CO122" s="843"/>
      <c r="CP122" s="858" t="s">
        <v>440</v>
      </c>
      <c r="CQ122" s="859"/>
      <c r="CR122" s="859"/>
      <c r="CS122" s="859"/>
      <c r="CT122" s="859"/>
      <c r="CU122" s="859"/>
      <c r="CV122" s="859"/>
      <c r="CW122" s="859"/>
      <c r="CX122" s="859"/>
      <c r="CY122" s="859"/>
      <c r="CZ122" s="859"/>
      <c r="DA122" s="859"/>
      <c r="DB122" s="859"/>
      <c r="DC122" s="859"/>
      <c r="DD122" s="859"/>
      <c r="DE122" s="859"/>
      <c r="DF122" s="860"/>
      <c r="DG122" s="800">
        <v>134906</v>
      </c>
      <c r="DH122" s="801"/>
      <c r="DI122" s="801"/>
      <c r="DJ122" s="801"/>
      <c r="DK122" s="801"/>
      <c r="DL122" s="801">
        <v>109038</v>
      </c>
      <c r="DM122" s="801"/>
      <c r="DN122" s="801"/>
      <c r="DO122" s="801"/>
      <c r="DP122" s="801"/>
      <c r="DQ122" s="801">
        <v>112062</v>
      </c>
      <c r="DR122" s="801"/>
      <c r="DS122" s="801"/>
      <c r="DT122" s="801"/>
      <c r="DU122" s="801"/>
      <c r="DV122" s="853">
        <v>1.5</v>
      </c>
      <c r="DW122" s="853"/>
      <c r="DX122" s="853"/>
      <c r="DY122" s="853"/>
      <c r="DZ122" s="854"/>
    </row>
    <row r="123" spans="1:130" s="197" customFormat="1" ht="26.25" customHeight="1" thickBot="1" x14ac:dyDescent="0.2">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441</v>
      </c>
      <c r="AB123" s="814"/>
      <c r="AC123" s="814"/>
      <c r="AD123" s="814"/>
      <c r="AE123" s="815"/>
      <c r="AF123" s="816" t="s">
        <v>441</v>
      </c>
      <c r="AG123" s="814"/>
      <c r="AH123" s="814"/>
      <c r="AI123" s="814"/>
      <c r="AJ123" s="815"/>
      <c r="AK123" s="816" t="s">
        <v>441</v>
      </c>
      <c r="AL123" s="814"/>
      <c r="AM123" s="814"/>
      <c r="AN123" s="814"/>
      <c r="AO123" s="815"/>
      <c r="AP123" s="784" t="s">
        <v>441</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193.3</v>
      </c>
      <c r="BR123" s="862"/>
      <c r="BS123" s="862"/>
      <c r="BT123" s="862"/>
      <c r="BU123" s="862"/>
      <c r="BV123" s="862">
        <v>181.1</v>
      </c>
      <c r="BW123" s="862"/>
      <c r="BX123" s="862"/>
      <c r="BY123" s="862"/>
      <c r="BZ123" s="862"/>
      <c r="CA123" s="862">
        <v>170.9</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v>311716</v>
      </c>
      <c r="DH123" s="814"/>
      <c r="DI123" s="814"/>
      <c r="DJ123" s="814"/>
      <c r="DK123" s="815"/>
      <c r="DL123" s="816">
        <v>181407</v>
      </c>
      <c r="DM123" s="814"/>
      <c r="DN123" s="814"/>
      <c r="DO123" s="814"/>
      <c r="DP123" s="815"/>
      <c r="DQ123" s="816">
        <v>50114</v>
      </c>
      <c r="DR123" s="814"/>
      <c r="DS123" s="814"/>
      <c r="DT123" s="814"/>
      <c r="DU123" s="815"/>
      <c r="DV123" s="784">
        <v>0.7</v>
      </c>
      <c r="DW123" s="785"/>
      <c r="DX123" s="785"/>
      <c r="DY123" s="785"/>
      <c r="DZ123" s="786"/>
    </row>
    <row r="124" spans="1:130" s="197" customFormat="1" ht="26.25" customHeight="1" x14ac:dyDescent="0.15">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441</v>
      </c>
      <c r="AB124" s="814"/>
      <c r="AC124" s="814"/>
      <c r="AD124" s="814"/>
      <c r="AE124" s="815"/>
      <c r="AF124" s="816" t="s">
        <v>441</v>
      </c>
      <c r="AG124" s="814"/>
      <c r="AH124" s="814"/>
      <c r="AI124" s="814"/>
      <c r="AJ124" s="815"/>
      <c r="AK124" s="816" t="s">
        <v>441</v>
      </c>
      <c r="AL124" s="814"/>
      <c r="AM124" s="814"/>
      <c r="AN124" s="814"/>
      <c r="AO124" s="815"/>
      <c r="AP124" s="784" t="s">
        <v>441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t="s">
        <v>441</v>
      </c>
      <c r="DH124" s="747"/>
      <c r="DI124" s="747"/>
      <c r="DJ124" s="747"/>
      <c r="DK124" s="748"/>
      <c r="DL124" s="749" t="s">
        <v>441</v>
      </c>
      <c r="DM124" s="747"/>
      <c r="DN124" s="747"/>
      <c r="DO124" s="747"/>
      <c r="DP124" s="748"/>
      <c r="DQ124" s="749" t="s">
        <v>441</v>
      </c>
      <c r="DR124" s="747"/>
      <c r="DS124" s="747"/>
      <c r="DT124" s="747"/>
      <c r="DU124" s="748"/>
      <c r="DV124" s="837" t="s">
        <v>441</v>
      </c>
      <c r="DW124" s="838"/>
      <c r="DX124" s="838"/>
      <c r="DY124" s="838"/>
      <c r="DZ124" s="839"/>
    </row>
    <row r="125" spans="1:130" s="197" customFormat="1" ht="26.25" customHeight="1" thickBot="1" x14ac:dyDescent="0.2">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441</v>
      </c>
      <c r="AB125" s="814"/>
      <c r="AC125" s="814"/>
      <c r="AD125" s="814"/>
      <c r="AE125" s="815"/>
      <c r="AF125" s="816" t="s">
        <v>441</v>
      </c>
      <c r="AG125" s="814"/>
      <c r="AH125" s="814"/>
      <c r="AI125" s="814"/>
      <c r="AJ125" s="815"/>
      <c r="AK125" s="816" t="s">
        <v>441</v>
      </c>
      <c r="AL125" s="814"/>
      <c r="AM125" s="814"/>
      <c r="AN125" s="814"/>
      <c r="AO125" s="815"/>
      <c r="AP125" s="784" t="s">
        <v>441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441</v>
      </c>
      <c r="DH125" s="830"/>
      <c r="DI125" s="830"/>
      <c r="DJ125" s="830"/>
      <c r="DK125" s="830"/>
      <c r="DL125" s="830" t="s">
        <v>441</v>
      </c>
      <c r="DM125" s="830"/>
      <c r="DN125" s="830"/>
      <c r="DO125" s="830"/>
      <c r="DP125" s="830"/>
      <c r="DQ125" s="830" t="s">
        <v>441</v>
      </c>
      <c r="DR125" s="830"/>
      <c r="DS125" s="830"/>
      <c r="DT125" s="830"/>
      <c r="DU125" s="830"/>
      <c r="DV125" s="831" t="s">
        <v>441</v>
      </c>
      <c r="DW125" s="831"/>
      <c r="DX125" s="831"/>
      <c r="DY125" s="831"/>
      <c r="DZ125" s="832"/>
    </row>
    <row r="126" spans="1:130" s="197" customFormat="1" ht="26.25" customHeight="1" x14ac:dyDescent="0.15">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109199</v>
      </c>
      <c r="AB126" s="814"/>
      <c r="AC126" s="814"/>
      <c r="AD126" s="814"/>
      <c r="AE126" s="815"/>
      <c r="AF126" s="816">
        <v>109235</v>
      </c>
      <c r="AG126" s="814"/>
      <c r="AH126" s="814"/>
      <c r="AI126" s="814"/>
      <c r="AJ126" s="815"/>
      <c r="AK126" s="816">
        <v>3330</v>
      </c>
      <c r="AL126" s="814"/>
      <c r="AM126" s="814"/>
      <c r="AN126" s="814"/>
      <c r="AO126" s="815"/>
      <c r="AP126" s="784">
        <v>0</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v>718206</v>
      </c>
      <c r="DH126" s="801"/>
      <c r="DI126" s="801"/>
      <c r="DJ126" s="801"/>
      <c r="DK126" s="801"/>
      <c r="DL126" s="801">
        <v>572409</v>
      </c>
      <c r="DM126" s="801"/>
      <c r="DN126" s="801"/>
      <c r="DO126" s="801"/>
      <c r="DP126" s="801"/>
      <c r="DQ126" s="801" t="s">
        <v>441</v>
      </c>
      <c r="DR126" s="801"/>
      <c r="DS126" s="801"/>
      <c r="DT126" s="801"/>
      <c r="DU126" s="801"/>
      <c r="DV126" s="853" t="s">
        <v>441</v>
      </c>
      <c r="DW126" s="853"/>
      <c r="DX126" s="853"/>
      <c r="DY126" s="853"/>
      <c r="DZ126" s="854"/>
    </row>
    <row r="127" spans="1:130" s="197" customFormat="1" ht="26.25" customHeight="1" thickBot="1" x14ac:dyDescent="0.2">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5453</v>
      </c>
      <c r="AB127" s="814"/>
      <c r="AC127" s="814"/>
      <c r="AD127" s="814"/>
      <c r="AE127" s="815"/>
      <c r="AF127" s="816">
        <v>4731</v>
      </c>
      <c r="AG127" s="814"/>
      <c r="AH127" s="814"/>
      <c r="AI127" s="814"/>
      <c r="AJ127" s="815"/>
      <c r="AK127" s="816">
        <v>3537</v>
      </c>
      <c r="AL127" s="814"/>
      <c r="AM127" s="814"/>
      <c r="AN127" s="814"/>
      <c r="AO127" s="815"/>
      <c r="AP127" s="784">
        <v>0</v>
      </c>
      <c r="AQ127" s="785"/>
      <c r="AR127" s="785"/>
      <c r="AS127" s="785"/>
      <c r="AT127" s="786"/>
      <c r="AU127" s="233"/>
      <c r="AV127" s="233"/>
      <c r="AW127" s="233"/>
      <c r="AX127" s="787" t="s">
        <v>453</v>
      </c>
      <c r="AY127" s="788"/>
      <c r="AZ127" s="788"/>
      <c r="BA127" s="788"/>
      <c r="BB127" s="788"/>
      <c r="BC127" s="788"/>
      <c r="BD127" s="788"/>
      <c r="BE127" s="789"/>
      <c r="BF127" s="790" t="s">
        <v>441</v>
      </c>
      <c r="BG127" s="791"/>
      <c r="BH127" s="791"/>
      <c r="BI127" s="791"/>
      <c r="BJ127" s="791"/>
      <c r="BK127" s="791"/>
      <c r="BL127" s="792"/>
      <c r="BM127" s="790">
        <v>13.46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v>138650</v>
      </c>
      <c r="DH127" s="850"/>
      <c r="DI127" s="850"/>
      <c r="DJ127" s="850"/>
      <c r="DK127" s="850"/>
      <c r="DL127" s="850">
        <v>162450</v>
      </c>
      <c r="DM127" s="850"/>
      <c r="DN127" s="850"/>
      <c r="DO127" s="850"/>
      <c r="DP127" s="850"/>
      <c r="DQ127" s="850">
        <v>17150</v>
      </c>
      <c r="DR127" s="850"/>
      <c r="DS127" s="850"/>
      <c r="DT127" s="850"/>
      <c r="DU127" s="850"/>
      <c r="DV127" s="851">
        <v>0.2</v>
      </c>
      <c r="DW127" s="851"/>
      <c r="DX127" s="851"/>
      <c r="DY127" s="851"/>
      <c r="DZ127" s="852"/>
    </row>
    <row r="128" spans="1:130" s="197" customFormat="1" ht="26.25" customHeight="1" x14ac:dyDescent="0.15">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231131</v>
      </c>
      <c r="AB128" s="754"/>
      <c r="AC128" s="754"/>
      <c r="AD128" s="754"/>
      <c r="AE128" s="755"/>
      <c r="AF128" s="756">
        <v>239815</v>
      </c>
      <c r="AG128" s="754"/>
      <c r="AH128" s="754"/>
      <c r="AI128" s="754"/>
      <c r="AJ128" s="755"/>
      <c r="AK128" s="756">
        <v>238180</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458</v>
      </c>
      <c r="BG128" s="821"/>
      <c r="BH128" s="821"/>
      <c r="BI128" s="821"/>
      <c r="BJ128" s="821"/>
      <c r="BK128" s="821"/>
      <c r="BL128" s="822"/>
      <c r="BM128" s="820">
        <v>18.46</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9473682</v>
      </c>
      <c r="AB129" s="814"/>
      <c r="AC129" s="814"/>
      <c r="AD129" s="814"/>
      <c r="AE129" s="815"/>
      <c r="AF129" s="816">
        <v>9130220</v>
      </c>
      <c r="AG129" s="814"/>
      <c r="AH129" s="814"/>
      <c r="AI129" s="814"/>
      <c r="AJ129" s="815"/>
      <c r="AK129" s="816">
        <v>9314832</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16.899999999999999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1924818</v>
      </c>
      <c r="AB130" s="814"/>
      <c r="AC130" s="814"/>
      <c r="AD130" s="814"/>
      <c r="AE130" s="815"/>
      <c r="AF130" s="816">
        <v>1905787</v>
      </c>
      <c r="AG130" s="814"/>
      <c r="AH130" s="814"/>
      <c r="AI130" s="814"/>
      <c r="AJ130" s="815"/>
      <c r="AK130" s="816">
        <v>1796612</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v>170.9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7548864</v>
      </c>
      <c r="AB131" s="747"/>
      <c r="AC131" s="747"/>
      <c r="AD131" s="747"/>
      <c r="AE131" s="748"/>
      <c r="AF131" s="749">
        <v>7224433</v>
      </c>
      <c r="AG131" s="747"/>
      <c r="AH131" s="747"/>
      <c r="AI131" s="747"/>
      <c r="AJ131" s="748"/>
      <c r="AK131" s="749">
        <v>7518220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18.73548126</v>
      </c>
      <c r="AB132" s="770"/>
      <c r="AC132" s="770"/>
      <c r="AD132" s="770"/>
      <c r="AE132" s="771"/>
      <c r="AF132" s="772">
        <v>17.765463390000001</v>
      </c>
      <c r="AG132" s="770"/>
      <c r="AH132" s="770"/>
      <c r="AI132" s="770"/>
      <c r="AJ132" s="771"/>
      <c r="AK132" s="772">
        <v>14.34225122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20.9</v>
      </c>
      <c r="AB133" s="779"/>
      <c r="AC133" s="779"/>
      <c r="AD133" s="779"/>
      <c r="AE133" s="780"/>
      <c r="AF133" s="778">
        <v>19</v>
      </c>
      <c r="AG133" s="779"/>
      <c r="AH133" s="779"/>
      <c r="AI133" s="779"/>
      <c r="AJ133" s="780"/>
      <c r="AK133" s="778">
        <v>16.899999999999999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110"/>
  <sheetViews>
    <sheetView showGridLines="0" view="pageBreakPreview" topLeftCell="A40"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02"/>
  <sheetViews>
    <sheetView showGridLines="0" topLeftCell="A28"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19"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8" t="s">
        <v>470</v>
      </c>
      <c r="L7" s="254"/>
      <c r="M7" s="255" t="s">
        <v>471</v>
      </c>
      <c r="N7" s="256"/>
    </row>
    <row r="8" spans="1:16" x14ac:dyDescent="0.15">
      <c r="A8" s="248"/>
      <c r="B8" s="244"/>
      <c r="C8" s="244"/>
      <c r="D8" s="244"/>
      <c r="E8" s="244"/>
      <c r="F8" s="244"/>
      <c r="G8" s="257"/>
      <c r="H8" s="258"/>
      <c r="I8" s="258"/>
      <c r="J8" s="259"/>
      <c r="K8" s="1149"/>
      <c r="L8" s="260" t="s">
        <v>472</v>
      </c>
      <c r="M8" s="261" t="s">
        <v>473</v>
      </c>
      <c r="N8" s="262" t="s">
        <v>474</v>
      </c>
    </row>
    <row r="9" spans="1:16" x14ac:dyDescent="0.15">
      <c r="A9" s="248"/>
      <c r="B9" s="244"/>
      <c r="C9" s="244"/>
      <c r="D9" s="244"/>
      <c r="E9" s="244"/>
      <c r="F9" s="244"/>
      <c r="G9" s="1162" t="s">
        <v>475</v>
      </c>
      <c r="H9" s="1163"/>
      <c r="I9" s="1163"/>
      <c r="J9" s="1164"/>
      <c r="K9" s="263">
        <v>2317651</v>
      </c>
      <c r="L9" s="264">
        <v>99087</v>
      </c>
      <c r="M9" s="265">
        <v>88578</v>
      </c>
      <c r="N9" s="266">
        <v>11.9</v>
      </c>
    </row>
    <row r="10" spans="1:16" x14ac:dyDescent="0.15">
      <c r="A10" s="248"/>
      <c r="B10" s="244"/>
      <c r="C10" s="244"/>
      <c r="D10" s="244"/>
      <c r="E10" s="244"/>
      <c r="F10" s="244"/>
      <c r="G10" s="1162" t="s">
        <v>476</v>
      </c>
      <c r="H10" s="1163"/>
      <c r="I10" s="1163"/>
      <c r="J10" s="1164"/>
      <c r="K10" s="267">
        <v>365647</v>
      </c>
      <c r="L10" s="268">
        <v>15633</v>
      </c>
      <c r="M10" s="269">
        <v>7040</v>
      </c>
      <c r="N10" s="270">
        <v>122.1</v>
      </c>
    </row>
    <row r="11" spans="1:16" ht="13.5" customHeight="1" x14ac:dyDescent="0.15">
      <c r="A11" s="248"/>
      <c r="B11" s="244"/>
      <c r="C11" s="244"/>
      <c r="D11" s="244"/>
      <c r="E11" s="244"/>
      <c r="F11" s="244"/>
      <c r="G11" s="1162" t="s">
        <v>477</v>
      </c>
      <c r="H11" s="1163"/>
      <c r="I11" s="1163"/>
      <c r="J11" s="1164"/>
      <c r="K11" s="267">
        <v>6023</v>
      </c>
      <c r="L11" s="268">
        <v>258</v>
      </c>
      <c r="M11" s="269">
        <v>8852</v>
      </c>
      <c r="N11" s="270">
        <v>-97.1</v>
      </c>
    </row>
    <row r="12" spans="1:16" ht="13.5" customHeight="1" x14ac:dyDescent="0.15">
      <c r="A12" s="248"/>
      <c r="B12" s="244"/>
      <c r="C12" s="244"/>
      <c r="D12" s="244"/>
      <c r="E12" s="244"/>
      <c r="F12" s="244"/>
      <c r="G12" s="1162" t="s">
        <v>478</v>
      </c>
      <c r="H12" s="1163"/>
      <c r="I12" s="1163"/>
      <c r="J12" s="1164"/>
      <c r="K12" s="267">
        <v>41433</v>
      </c>
      <c r="L12" s="268">
        <v>1771</v>
      </c>
      <c r="M12" s="269">
        <v>853</v>
      </c>
      <c r="N12" s="270">
        <v>107.6</v>
      </c>
    </row>
    <row r="13" spans="1:16" ht="13.5" customHeight="1" x14ac:dyDescent="0.15">
      <c r="A13" s="248"/>
      <c r="B13" s="244"/>
      <c r="C13" s="244"/>
      <c r="D13" s="244"/>
      <c r="E13" s="244"/>
      <c r="F13" s="244"/>
      <c r="G13" s="1162" t="s">
        <v>479</v>
      </c>
      <c r="H13" s="1163"/>
      <c r="I13" s="1163"/>
      <c r="J13" s="1164"/>
      <c r="K13" s="267" t="s">
        <v>480</v>
      </c>
      <c r="L13" s="268" t="s">
        <v>480</v>
      </c>
      <c r="M13" s="269">
        <v>12</v>
      </c>
      <c r="N13" s="270" t="s">
        <v>480</v>
      </c>
    </row>
    <row r="14" spans="1:16" ht="13.5" customHeight="1" x14ac:dyDescent="0.15">
      <c r="A14" s="248"/>
      <c r="B14" s="244"/>
      <c r="C14" s="244"/>
      <c r="D14" s="244"/>
      <c r="E14" s="244"/>
      <c r="F14" s="244"/>
      <c r="G14" s="1162" t="s">
        <v>481</v>
      </c>
      <c r="H14" s="1163"/>
      <c r="I14" s="1163"/>
      <c r="J14" s="1164"/>
      <c r="K14" s="267">
        <v>139445</v>
      </c>
      <c r="L14" s="268">
        <v>5962</v>
      </c>
      <c r="M14" s="269">
        <v>4061</v>
      </c>
      <c r="N14" s="270">
        <v>46.8</v>
      </c>
    </row>
    <row r="15" spans="1:16" ht="13.5" customHeight="1" x14ac:dyDescent="0.15">
      <c r="A15" s="248"/>
      <c r="B15" s="244"/>
      <c r="C15" s="244"/>
      <c r="D15" s="244"/>
      <c r="E15" s="244"/>
      <c r="F15" s="244"/>
      <c r="G15" s="1162" t="s">
        <v>482</v>
      </c>
      <c r="H15" s="1163"/>
      <c r="I15" s="1163"/>
      <c r="J15" s="1164"/>
      <c r="K15" s="267">
        <v>26058</v>
      </c>
      <c r="L15" s="268">
        <v>1114</v>
      </c>
      <c r="M15" s="269">
        <v>2096</v>
      </c>
      <c r="N15" s="270">
        <v>-46.9</v>
      </c>
    </row>
    <row r="16" spans="1:16" x14ac:dyDescent="0.15">
      <c r="A16" s="248"/>
      <c r="B16" s="244"/>
      <c r="C16" s="244"/>
      <c r="D16" s="244"/>
      <c r="E16" s="244"/>
      <c r="F16" s="244"/>
      <c r="G16" s="1165" t="s">
        <v>483</v>
      </c>
      <c r="H16" s="1166"/>
      <c r="I16" s="1166"/>
      <c r="J16" s="1167"/>
      <c r="K16" s="268">
        <v>-278452</v>
      </c>
      <c r="L16" s="268">
        <v>-11905</v>
      </c>
      <c r="M16" s="269">
        <v>-9609</v>
      </c>
      <c r="N16" s="270">
        <v>23.9</v>
      </c>
    </row>
    <row r="17" spans="1:16" x14ac:dyDescent="0.15">
      <c r="A17" s="248"/>
      <c r="B17" s="244"/>
      <c r="C17" s="244"/>
      <c r="D17" s="244"/>
      <c r="E17" s="244"/>
      <c r="F17" s="244"/>
      <c r="G17" s="1165" t="s">
        <v>167</v>
      </c>
      <c r="H17" s="1166"/>
      <c r="I17" s="1166"/>
      <c r="J17" s="1167"/>
      <c r="K17" s="268">
        <v>2617805</v>
      </c>
      <c r="L17" s="268">
        <v>111920</v>
      </c>
      <c r="M17" s="269">
        <v>101883</v>
      </c>
      <c r="N17" s="270">
        <v>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59" t="s">
        <v>488</v>
      </c>
      <c r="H21" s="1160"/>
      <c r="I21" s="1160"/>
      <c r="J21" s="1161"/>
      <c r="K21" s="280">
        <v>12.31</v>
      </c>
      <c r="L21" s="281">
        <v>9.81</v>
      </c>
      <c r="M21" s="282">
        <v>2.5</v>
      </c>
      <c r="N21" s="249"/>
      <c r="O21" s="283"/>
      <c r="P21" s="279"/>
    </row>
    <row r="22" spans="1:16" s="284" customFormat="1" x14ac:dyDescent="0.15">
      <c r="A22" s="279"/>
      <c r="B22" s="249"/>
      <c r="C22" s="249"/>
      <c r="D22" s="249"/>
      <c r="E22" s="249"/>
      <c r="F22" s="249"/>
      <c r="G22" s="1159" t="s">
        <v>489</v>
      </c>
      <c r="H22" s="1160"/>
      <c r="I22" s="1160"/>
      <c r="J22" s="1161"/>
      <c r="K22" s="285">
        <v>92</v>
      </c>
      <c r="L22" s="286">
        <v>97.8</v>
      </c>
      <c r="M22" s="287">
        <v>-5.8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48" t="s">
        <v>470</v>
      </c>
      <c r="L30" s="254"/>
      <c r="M30" s="255" t="s">
        <v>471</v>
      </c>
      <c r="N30" s="256"/>
    </row>
    <row r="31" spans="1:16" x14ac:dyDescent="0.15">
      <c r="A31" s="248"/>
      <c r="B31" s="244"/>
      <c r="C31" s="244"/>
      <c r="D31" s="244"/>
      <c r="E31" s="244"/>
      <c r="F31" s="244"/>
      <c r="G31" s="257"/>
      <c r="H31" s="258"/>
      <c r="I31" s="258"/>
      <c r="J31" s="259"/>
      <c r="K31" s="1149"/>
      <c r="L31" s="260" t="s">
        <v>472</v>
      </c>
      <c r="M31" s="261" t="s">
        <v>473</v>
      </c>
      <c r="N31" s="262" t="s">
        <v>474</v>
      </c>
    </row>
    <row r="32" spans="1:16" ht="27" customHeight="1" x14ac:dyDescent="0.15">
      <c r="A32" s="248"/>
      <c r="B32" s="244"/>
      <c r="C32" s="244"/>
      <c r="D32" s="244"/>
      <c r="E32" s="244"/>
      <c r="F32" s="244"/>
      <c r="G32" s="1150" t="s">
        <v>493</v>
      </c>
      <c r="H32" s="1151"/>
      <c r="I32" s="1151"/>
      <c r="J32" s="1152"/>
      <c r="K32" s="294">
        <v>2267052</v>
      </c>
      <c r="L32" s="294">
        <v>96924</v>
      </c>
      <c r="M32" s="295">
        <v>68295</v>
      </c>
      <c r="N32" s="296">
        <v>41.9</v>
      </c>
    </row>
    <row r="33" spans="1:16" ht="13.5" customHeight="1" x14ac:dyDescent="0.15">
      <c r="A33" s="248"/>
      <c r="B33" s="244"/>
      <c r="C33" s="244"/>
      <c r="D33" s="244"/>
      <c r="E33" s="244"/>
      <c r="F33" s="244"/>
      <c r="G33" s="1150" t="s">
        <v>494</v>
      </c>
      <c r="H33" s="1151"/>
      <c r="I33" s="1151"/>
      <c r="J33" s="1152"/>
      <c r="K33" s="294" t="s">
        <v>480</v>
      </c>
      <c r="L33" s="294" t="s">
        <v>480</v>
      </c>
      <c r="M33" s="295" t="s">
        <v>480</v>
      </c>
      <c r="N33" s="296" t="s">
        <v>480</v>
      </c>
    </row>
    <row r="34" spans="1:16" ht="27" customHeight="1" x14ac:dyDescent="0.15">
      <c r="A34" s="248"/>
      <c r="B34" s="244"/>
      <c r="C34" s="244"/>
      <c r="D34" s="244"/>
      <c r="E34" s="244"/>
      <c r="F34" s="244"/>
      <c r="G34" s="1150" t="s">
        <v>495</v>
      </c>
      <c r="H34" s="1151"/>
      <c r="I34" s="1151"/>
      <c r="J34" s="1152"/>
      <c r="K34" s="294" t="s">
        <v>480</v>
      </c>
      <c r="L34" s="294" t="s">
        <v>480</v>
      </c>
      <c r="M34" s="295">
        <v>20</v>
      </c>
      <c r="N34" s="296" t="s">
        <v>480</v>
      </c>
    </row>
    <row r="35" spans="1:16" ht="27" customHeight="1" x14ac:dyDescent="0.15">
      <c r="A35" s="248"/>
      <c r="B35" s="244"/>
      <c r="C35" s="244"/>
      <c r="D35" s="244"/>
      <c r="E35" s="244"/>
      <c r="F35" s="244"/>
      <c r="G35" s="1150" t="s">
        <v>496</v>
      </c>
      <c r="H35" s="1151"/>
      <c r="I35" s="1151"/>
      <c r="J35" s="1152"/>
      <c r="K35" s="294">
        <v>814014</v>
      </c>
      <c r="L35" s="294">
        <v>34802</v>
      </c>
      <c r="M35" s="295">
        <v>17270</v>
      </c>
      <c r="N35" s="296">
        <v>101.5</v>
      </c>
    </row>
    <row r="36" spans="1:16" ht="27" customHeight="1" x14ac:dyDescent="0.15">
      <c r="A36" s="248"/>
      <c r="B36" s="244"/>
      <c r="C36" s="244"/>
      <c r="D36" s="244"/>
      <c r="E36" s="244"/>
      <c r="F36" s="244"/>
      <c r="G36" s="1150" t="s">
        <v>497</v>
      </c>
      <c r="H36" s="1151"/>
      <c r="I36" s="1151"/>
      <c r="J36" s="1152"/>
      <c r="K36" s="294" t="s">
        <v>480</v>
      </c>
      <c r="L36" s="294" t="s">
        <v>480</v>
      </c>
      <c r="M36" s="295">
        <v>2908</v>
      </c>
      <c r="N36" s="296" t="s">
        <v>480</v>
      </c>
    </row>
    <row r="37" spans="1:16" ht="13.5" customHeight="1" x14ac:dyDescent="0.15">
      <c r="A37" s="248"/>
      <c r="B37" s="244"/>
      <c r="C37" s="244"/>
      <c r="D37" s="244"/>
      <c r="E37" s="244"/>
      <c r="F37" s="244"/>
      <c r="G37" s="1150" t="s">
        <v>498</v>
      </c>
      <c r="H37" s="1151"/>
      <c r="I37" s="1151"/>
      <c r="J37" s="1152"/>
      <c r="K37" s="294">
        <v>28890</v>
      </c>
      <c r="L37" s="294">
        <v>1235</v>
      </c>
      <c r="M37" s="295">
        <v>1444</v>
      </c>
      <c r="N37" s="296">
        <v>-14.5</v>
      </c>
    </row>
    <row r="38" spans="1:16" ht="27" customHeight="1" x14ac:dyDescent="0.15">
      <c r="A38" s="248"/>
      <c r="B38" s="244"/>
      <c r="C38" s="244"/>
      <c r="D38" s="244"/>
      <c r="E38" s="244"/>
      <c r="F38" s="244"/>
      <c r="G38" s="1153" t="s">
        <v>499</v>
      </c>
      <c r="H38" s="1154"/>
      <c r="I38" s="1154"/>
      <c r="J38" s="1155"/>
      <c r="K38" s="297">
        <v>3118</v>
      </c>
      <c r="L38" s="297">
        <v>133</v>
      </c>
      <c r="M38" s="298">
        <v>7</v>
      </c>
      <c r="N38" s="299">
        <v>1800</v>
      </c>
      <c r="O38" s="293"/>
    </row>
    <row r="39" spans="1:16" x14ac:dyDescent="0.15">
      <c r="A39" s="248"/>
      <c r="B39" s="244"/>
      <c r="C39" s="244"/>
      <c r="D39" s="244"/>
      <c r="E39" s="244"/>
      <c r="F39" s="244"/>
      <c r="G39" s="1153" t="s">
        <v>500</v>
      </c>
      <c r="H39" s="1154"/>
      <c r="I39" s="1154"/>
      <c r="J39" s="1155"/>
      <c r="K39" s="300">
        <v>-238180</v>
      </c>
      <c r="L39" s="300">
        <v>-10183</v>
      </c>
      <c r="M39" s="301">
        <v>-4412</v>
      </c>
      <c r="N39" s="302">
        <v>130.80000000000001</v>
      </c>
      <c r="O39" s="293"/>
    </row>
    <row r="40" spans="1:16" ht="27" customHeight="1" x14ac:dyDescent="0.15">
      <c r="A40" s="248"/>
      <c r="B40" s="244"/>
      <c r="C40" s="244"/>
      <c r="D40" s="244"/>
      <c r="E40" s="244"/>
      <c r="F40" s="244"/>
      <c r="G40" s="1150" t="s">
        <v>501</v>
      </c>
      <c r="H40" s="1151"/>
      <c r="I40" s="1151"/>
      <c r="J40" s="1152"/>
      <c r="K40" s="300">
        <v>-1796612</v>
      </c>
      <c r="L40" s="300">
        <v>-76811</v>
      </c>
      <c r="M40" s="301">
        <v>-58381</v>
      </c>
      <c r="N40" s="302">
        <v>31.6</v>
      </c>
      <c r="O40" s="293"/>
    </row>
    <row r="41" spans="1:16" x14ac:dyDescent="0.15">
      <c r="A41" s="248"/>
      <c r="B41" s="244"/>
      <c r="C41" s="244"/>
      <c r="D41" s="244"/>
      <c r="E41" s="244"/>
      <c r="F41" s="244"/>
      <c r="G41" s="1156" t="s">
        <v>278</v>
      </c>
      <c r="H41" s="1157"/>
      <c r="I41" s="1157"/>
      <c r="J41" s="1158"/>
      <c r="K41" s="294">
        <v>1078282</v>
      </c>
      <c r="L41" s="300">
        <v>46100</v>
      </c>
      <c r="M41" s="301">
        <v>27153</v>
      </c>
      <c r="N41" s="302">
        <v>69.8</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43" t="s">
        <v>470</v>
      </c>
      <c r="J49" s="1145" t="s">
        <v>505</v>
      </c>
      <c r="K49" s="1146"/>
      <c r="L49" s="1146"/>
      <c r="M49" s="1146"/>
      <c r="N49" s="1147"/>
    </row>
    <row r="50" spans="1:14" x14ac:dyDescent="0.15">
      <c r="A50" s="248"/>
      <c r="B50" s="244"/>
      <c r="C50" s="244"/>
      <c r="D50" s="244"/>
      <c r="E50" s="244"/>
      <c r="F50" s="244"/>
      <c r="G50" s="312"/>
      <c r="H50" s="313"/>
      <c r="I50" s="1144"/>
      <c r="J50" s="314" t="s">
        <v>506</v>
      </c>
      <c r="K50" s="315" t="s">
        <v>507</v>
      </c>
      <c r="L50" s="316" t="s">
        <v>508</v>
      </c>
      <c r="M50" s="317" t="s">
        <v>509</v>
      </c>
      <c r="N50" s="318" t="s">
        <v>510</v>
      </c>
    </row>
    <row r="51" spans="1:14" x14ac:dyDescent="0.15">
      <c r="A51" s="248"/>
      <c r="B51" s="244"/>
      <c r="C51" s="244"/>
      <c r="D51" s="244"/>
      <c r="E51" s="244"/>
      <c r="F51" s="244"/>
      <c r="G51" s="310" t="s">
        <v>511</v>
      </c>
      <c r="H51" s="311"/>
      <c r="I51" s="319">
        <v>930383</v>
      </c>
      <c r="J51" s="320">
        <v>36757</v>
      </c>
      <c r="K51" s="321">
        <v>-24.1</v>
      </c>
      <c r="L51" s="322">
        <v>67201</v>
      </c>
      <c r="M51" s="323">
        <v>-14.6</v>
      </c>
      <c r="N51" s="324">
        <v>-9.5</v>
      </c>
    </row>
    <row r="52" spans="1:14" x14ac:dyDescent="0.15">
      <c r="A52" s="248"/>
      <c r="B52" s="244"/>
      <c r="C52" s="244"/>
      <c r="D52" s="244"/>
      <c r="E52" s="244"/>
      <c r="F52" s="244"/>
      <c r="G52" s="325"/>
      <c r="H52" s="326" t="s">
        <v>512</v>
      </c>
      <c r="I52" s="327">
        <v>729912</v>
      </c>
      <c r="J52" s="328">
        <v>28837</v>
      </c>
      <c r="K52" s="329">
        <v>-0.1</v>
      </c>
      <c r="L52" s="330">
        <v>35210</v>
      </c>
      <c r="M52" s="331">
        <v>-7.6</v>
      </c>
      <c r="N52" s="332">
        <v>7.5</v>
      </c>
    </row>
    <row r="53" spans="1:14" x14ac:dyDescent="0.15">
      <c r="A53" s="248"/>
      <c r="B53" s="244"/>
      <c r="C53" s="244"/>
      <c r="D53" s="244"/>
      <c r="E53" s="244"/>
      <c r="F53" s="244"/>
      <c r="G53" s="310" t="s">
        <v>513</v>
      </c>
      <c r="H53" s="311"/>
      <c r="I53" s="319">
        <v>927403</v>
      </c>
      <c r="J53" s="320">
        <v>37379</v>
      </c>
      <c r="K53" s="321">
        <v>1.7</v>
      </c>
      <c r="L53" s="322">
        <v>75709</v>
      </c>
      <c r="M53" s="323">
        <v>12.7</v>
      </c>
      <c r="N53" s="324">
        <v>-11</v>
      </c>
    </row>
    <row r="54" spans="1:14" x14ac:dyDescent="0.15">
      <c r="A54" s="248"/>
      <c r="B54" s="244"/>
      <c r="C54" s="244"/>
      <c r="D54" s="244"/>
      <c r="E54" s="244"/>
      <c r="F54" s="244"/>
      <c r="G54" s="325"/>
      <c r="H54" s="326" t="s">
        <v>512</v>
      </c>
      <c r="I54" s="327">
        <v>645069</v>
      </c>
      <c r="J54" s="328">
        <v>25999</v>
      </c>
      <c r="K54" s="329">
        <v>-9.8000000000000007</v>
      </c>
      <c r="L54" s="330">
        <v>35212</v>
      </c>
      <c r="M54" s="331">
        <v>0</v>
      </c>
      <c r="N54" s="332">
        <v>-9.8000000000000007</v>
      </c>
    </row>
    <row r="55" spans="1:14" x14ac:dyDescent="0.15">
      <c r="A55" s="248"/>
      <c r="B55" s="244"/>
      <c r="C55" s="244"/>
      <c r="D55" s="244"/>
      <c r="E55" s="244"/>
      <c r="F55" s="244"/>
      <c r="G55" s="310" t="s">
        <v>514</v>
      </c>
      <c r="H55" s="311"/>
      <c r="I55" s="319">
        <v>1115724</v>
      </c>
      <c r="J55" s="320">
        <v>45562</v>
      </c>
      <c r="K55" s="321">
        <v>21.9</v>
      </c>
      <c r="L55" s="322">
        <v>90961</v>
      </c>
      <c r="M55" s="323">
        <v>20.100000000000001</v>
      </c>
      <c r="N55" s="324">
        <v>1.8</v>
      </c>
    </row>
    <row r="56" spans="1:14" x14ac:dyDescent="0.15">
      <c r="A56" s="248"/>
      <c r="B56" s="244"/>
      <c r="C56" s="244"/>
      <c r="D56" s="244"/>
      <c r="E56" s="244"/>
      <c r="F56" s="244"/>
      <c r="G56" s="325"/>
      <c r="H56" s="326" t="s">
        <v>512</v>
      </c>
      <c r="I56" s="327">
        <v>867120</v>
      </c>
      <c r="J56" s="328">
        <v>35410</v>
      </c>
      <c r="K56" s="329">
        <v>36.200000000000003</v>
      </c>
      <c r="L56" s="330">
        <v>37720</v>
      </c>
      <c r="M56" s="331">
        <v>7.1</v>
      </c>
      <c r="N56" s="332">
        <v>29.1</v>
      </c>
    </row>
    <row r="57" spans="1:14" x14ac:dyDescent="0.15">
      <c r="A57" s="248"/>
      <c r="B57" s="244"/>
      <c r="C57" s="244"/>
      <c r="D57" s="244"/>
      <c r="E57" s="244"/>
      <c r="F57" s="244"/>
      <c r="G57" s="310" t="s">
        <v>515</v>
      </c>
      <c r="H57" s="311"/>
      <c r="I57" s="319">
        <v>1764136</v>
      </c>
      <c r="J57" s="320">
        <v>73555</v>
      </c>
      <c r="K57" s="321">
        <v>61.4</v>
      </c>
      <c r="L57" s="322">
        <v>106614</v>
      </c>
      <c r="M57" s="323">
        <v>17.2</v>
      </c>
      <c r="N57" s="324">
        <v>44.2</v>
      </c>
    </row>
    <row r="58" spans="1:14" x14ac:dyDescent="0.15">
      <c r="A58" s="248"/>
      <c r="B58" s="244"/>
      <c r="C58" s="244"/>
      <c r="D58" s="244"/>
      <c r="E58" s="244"/>
      <c r="F58" s="244"/>
      <c r="G58" s="325"/>
      <c r="H58" s="326" t="s">
        <v>512</v>
      </c>
      <c r="I58" s="327">
        <v>1050950</v>
      </c>
      <c r="J58" s="328">
        <v>43819</v>
      </c>
      <c r="K58" s="329">
        <v>23.7</v>
      </c>
      <c r="L58" s="330">
        <v>45545</v>
      </c>
      <c r="M58" s="331">
        <v>20.7</v>
      </c>
      <c r="N58" s="332">
        <v>3</v>
      </c>
    </row>
    <row r="59" spans="1:14" x14ac:dyDescent="0.15">
      <c r="A59" s="248"/>
      <c r="B59" s="244"/>
      <c r="C59" s="244"/>
      <c r="D59" s="244"/>
      <c r="E59" s="244"/>
      <c r="F59" s="244"/>
      <c r="G59" s="310" t="s">
        <v>516</v>
      </c>
      <c r="H59" s="311"/>
      <c r="I59" s="319">
        <v>1335669</v>
      </c>
      <c r="J59" s="320">
        <v>57104</v>
      </c>
      <c r="K59" s="321">
        <v>-22.4</v>
      </c>
      <c r="L59" s="322">
        <v>85459</v>
      </c>
      <c r="M59" s="323">
        <v>-19.8</v>
      </c>
      <c r="N59" s="324">
        <v>-2.6</v>
      </c>
    </row>
    <row r="60" spans="1:14" x14ac:dyDescent="0.15">
      <c r="A60" s="248"/>
      <c r="B60" s="244"/>
      <c r="C60" s="244"/>
      <c r="D60" s="244"/>
      <c r="E60" s="244"/>
      <c r="F60" s="244"/>
      <c r="G60" s="325"/>
      <c r="H60" s="326" t="s">
        <v>512</v>
      </c>
      <c r="I60" s="333">
        <v>808108</v>
      </c>
      <c r="J60" s="328">
        <v>34549</v>
      </c>
      <c r="K60" s="329">
        <v>-21.2</v>
      </c>
      <c r="L60" s="330">
        <v>44378</v>
      </c>
      <c r="M60" s="331">
        <v>-2.6</v>
      </c>
      <c r="N60" s="332">
        <v>-18.600000000000001</v>
      </c>
    </row>
    <row r="61" spans="1:14" x14ac:dyDescent="0.15">
      <c r="A61" s="248"/>
      <c r="B61" s="244"/>
      <c r="C61" s="244"/>
      <c r="D61" s="244"/>
      <c r="E61" s="244"/>
      <c r="F61" s="244"/>
      <c r="G61" s="310" t="s">
        <v>517</v>
      </c>
      <c r="H61" s="334"/>
      <c r="I61" s="335">
        <v>1214663</v>
      </c>
      <c r="J61" s="336">
        <v>50071</v>
      </c>
      <c r="K61" s="337">
        <v>7.7</v>
      </c>
      <c r="L61" s="338">
        <v>85189</v>
      </c>
      <c r="M61" s="339">
        <v>3.1</v>
      </c>
      <c r="N61" s="324">
        <v>4.5999999999999996</v>
      </c>
    </row>
    <row r="62" spans="1:14" x14ac:dyDescent="0.15">
      <c r="A62" s="248"/>
      <c r="B62" s="244"/>
      <c r="C62" s="244"/>
      <c r="D62" s="244"/>
      <c r="E62" s="244"/>
      <c r="F62" s="244"/>
      <c r="G62" s="325"/>
      <c r="H62" s="326" t="s">
        <v>512</v>
      </c>
      <c r="I62" s="327">
        <v>820232</v>
      </c>
      <c r="J62" s="328">
        <v>33723</v>
      </c>
      <c r="K62" s="329">
        <v>5.8</v>
      </c>
      <c r="L62" s="330">
        <v>39613</v>
      </c>
      <c r="M62" s="331">
        <v>3.5</v>
      </c>
      <c r="N62" s="332">
        <v>2.2999999999999998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32"/>
  <sheetViews>
    <sheetView showGridLines="0" topLeftCell="A56"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32"/>
  <sheetViews>
    <sheetView showGridLines="0" topLeftCell="A65"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3"/>
  <sheetViews>
    <sheetView showGridLines="0" topLeftCell="F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8" t="s">
        <v>3</v>
      </c>
      <c r="D47" s="1168"/>
      <c r="E47" s="1169"/>
      <c r="F47" s="11">
        <v>4.67</v>
      </c>
      <c r="G47" s="12">
        <v>5.61</v>
      </c>
      <c r="H47" s="12">
        <v>5.81</v>
      </c>
      <c r="I47" s="12">
        <v>3.99</v>
      </c>
      <c r="J47" s="13">
        <v>5.05</v>
      </c>
    </row>
    <row r="48" spans="2:10" ht="57.75" customHeight="1" x14ac:dyDescent="0.15">
      <c r="B48" s="14"/>
      <c r="C48" s="1170" t="s">
        <v>4</v>
      </c>
      <c r="D48" s="1170"/>
      <c r="E48" s="1171"/>
      <c r="F48" s="15">
        <v>1.6</v>
      </c>
      <c r="G48" s="16">
        <v>0.62</v>
      </c>
      <c r="H48" s="16">
        <v>2.37</v>
      </c>
      <c r="I48" s="16">
        <v>2.2999999999999998</v>
      </c>
      <c r="J48" s="17">
        <v>6.11</v>
      </c>
    </row>
    <row r="49" spans="2:10" ht="57.75" customHeight="1" thickBot="1" x14ac:dyDescent="0.2">
      <c r="B49" s="18"/>
      <c r="C49" s="1172" t="s">
        <v>5</v>
      </c>
      <c r="D49" s="1172"/>
      <c r="E49" s="1173"/>
      <c r="F49" s="19" t="s">
        <v>524</v>
      </c>
      <c r="G49" s="20" t="s">
        <v>525</v>
      </c>
      <c r="H49" s="20">
        <v>2.09</v>
      </c>
      <c r="I49" s="20" t="s">
        <v>526</v>
      </c>
      <c r="J49" s="21">
        <v>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topLeftCell="E7"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0" t="s">
        <v>527</v>
      </c>
      <c r="D34" s="1180"/>
      <c r="E34" s="1181"/>
      <c r="F34" s="32">
        <v>1.59</v>
      </c>
      <c r="G34" s="33">
        <v>0.62</v>
      </c>
      <c r="H34" s="33">
        <v>2.36</v>
      </c>
      <c r="I34" s="33">
        <v>2.29</v>
      </c>
      <c r="J34" s="34">
        <v>6.11</v>
      </c>
      <c r="K34" s="22"/>
      <c r="L34" s="22"/>
      <c r="M34" s="22"/>
      <c r="N34" s="22"/>
      <c r="O34" s="22"/>
      <c r="P34" s="22"/>
    </row>
    <row r="35" spans="1:16" ht="39" customHeight="1" x14ac:dyDescent="0.15">
      <c r="A35" s="22"/>
      <c r="B35" s="35"/>
      <c r="C35" s="1174" t="s">
        <v>528</v>
      </c>
      <c r="D35" s="1175"/>
      <c r="E35" s="1176"/>
      <c r="F35" s="36" t="s">
        <v>529</v>
      </c>
      <c r="G35" s="37" t="s">
        <v>530</v>
      </c>
      <c r="H35" s="37" t="s">
        <v>531</v>
      </c>
      <c r="I35" s="37" t="s">
        <v>532</v>
      </c>
      <c r="J35" s="38">
        <v>1.46</v>
      </c>
      <c r="K35" s="22"/>
      <c r="L35" s="22"/>
      <c r="M35" s="22"/>
      <c r="N35" s="22"/>
      <c r="O35" s="22"/>
      <c r="P35" s="22"/>
    </row>
    <row r="36" spans="1:16" ht="39" customHeight="1" x14ac:dyDescent="0.15">
      <c r="A36" s="22"/>
      <c r="B36" s="35"/>
      <c r="C36" s="1174" t="s">
        <v>533</v>
      </c>
      <c r="D36" s="1175"/>
      <c r="E36" s="1176"/>
      <c r="F36" s="36">
        <v>0.06</v>
      </c>
      <c r="G36" s="37">
        <v>0</v>
      </c>
      <c r="H36" s="37">
        <v>0</v>
      </c>
      <c r="I36" s="37">
        <v>0</v>
      </c>
      <c r="J36" s="38">
        <v>0.74</v>
      </c>
      <c r="K36" s="22"/>
      <c r="L36" s="22"/>
      <c r="M36" s="22"/>
      <c r="N36" s="22"/>
      <c r="O36" s="22"/>
      <c r="P36" s="22"/>
    </row>
    <row r="37" spans="1:16" ht="39" customHeight="1" x14ac:dyDescent="0.15">
      <c r="A37" s="22"/>
      <c r="B37" s="35"/>
      <c r="C37" s="1174" t="s">
        <v>534</v>
      </c>
      <c r="D37" s="1175"/>
      <c r="E37" s="1176"/>
      <c r="F37" s="36">
        <v>0.01</v>
      </c>
      <c r="G37" s="37">
        <v>1.17</v>
      </c>
      <c r="H37" s="37">
        <v>1.03</v>
      </c>
      <c r="I37" s="37">
        <v>0.77</v>
      </c>
      <c r="J37" s="38">
        <v>0.53</v>
      </c>
      <c r="K37" s="22"/>
      <c r="L37" s="22"/>
      <c r="M37" s="22"/>
      <c r="N37" s="22"/>
      <c r="O37" s="22"/>
      <c r="P37" s="22"/>
    </row>
    <row r="38" spans="1:16" ht="39" customHeight="1" x14ac:dyDescent="0.15">
      <c r="A38" s="22"/>
      <c r="B38" s="35"/>
      <c r="C38" s="1174" t="s">
        <v>535</v>
      </c>
      <c r="D38" s="1175"/>
      <c r="E38" s="1176"/>
      <c r="F38" s="36">
        <v>1.36</v>
      </c>
      <c r="G38" s="37">
        <v>0.52</v>
      </c>
      <c r="H38" s="37" t="s">
        <v>536</v>
      </c>
      <c r="I38" s="37">
        <v>0.1</v>
      </c>
      <c r="J38" s="38">
        <v>0.2</v>
      </c>
      <c r="K38" s="22"/>
      <c r="L38" s="22"/>
      <c r="M38" s="22"/>
      <c r="N38" s="22"/>
      <c r="O38" s="22"/>
      <c r="P38" s="22"/>
    </row>
    <row r="39" spans="1:16" ht="39" customHeight="1" x14ac:dyDescent="0.15">
      <c r="A39" s="22"/>
      <c r="B39" s="35"/>
      <c r="C39" s="1174" t="s">
        <v>537</v>
      </c>
      <c r="D39" s="1175"/>
      <c r="E39" s="1176"/>
      <c r="F39" s="36">
        <v>0.01</v>
      </c>
      <c r="G39" s="37">
        <v>0.01</v>
      </c>
      <c r="H39" s="37">
        <v>0.01</v>
      </c>
      <c r="I39" s="37">
        <v>0</v>
      </c>
      <c r="J39" s="38">
        <v>0.01</v>
      </c>
      <c r="K39" s="22"/>
      <c r="L39" s="22"/>
      <c r="M39" s="22"/>
      <c r="N39" s="22"/>
      <c r="O39" s="22"/>
      <c r="P39" s="22"/>
    </row>
    <row r="40" spans="1:16" ht="39" customHeight="1" x14ac:dyDescent="0.15">
      <c r="A40" s="22"/>
      <c r="B40" s="35"/>
      <c r="C40" s="1174" t="s">
        <v>538</v>
      </c>
      <c r="D40" s="1175"/>
      <c r="E40" s="1176"/>
      <c r="F40" s="36">
        <v>0</v>
      </c>
      <c r="G40" s="37">
        <v>0</v>
      </c>
      <c r="H40" s="37">
        <v>0</v>
      </c>
      <c r="I40" s="37">
        <v>0</v>
      </c>
      <c r="J40" s="38">
        <v>0</v>
      </c>
      <c r="K40" s="22"/>
      <c r="L40" s="22"/>
      <c r="M40" s="22"/>
      <c r="N40" s="22"/>
      <c r="O40" s="22"/>
      <c r="P40" s="22"/>
    </row>
    <row r="41" spans="1:16" ht="39" customHeight="1" x14ac:dyDescent="0.15">
      <c r="A41" s="22"/>
      <c r="B41" s="35"/>
      <c r="C41" s="1174" t="s">
        <v>539</v>
      </c>
      <c r="D41" s="1175"/>
      <c r="E41" s="1176"/>
      <c r="F41" s="36">
        <v>0.21</v>
      </c>
      <c r="G41" s="37">
        <v>0.25</v>
      </c>
      <c r="H41" s="37">
        <v>0.22</v>
      </c>
      <c r="I41" s="37">
        <v>0.15</v>
      </c>
      <c r="J41" s="38">
        <v>0</v>
      </c>
      <c r="K41" s="22"/>
      <c r="L41" s="22"/>
      <c r="M41" s="22"/>
      <c r="N41" s="22"/>
      <c r="O41" s="22"/>
      <c r="P41" s="22"/>
    </row>
    <row r="42" spans="1:16" ht="39" customHeight="1" x14ac:dyDescent="0.15">
      <c r="A42" s="22"/>
      <c r="B42" s="39"/>
      <c r="C42" s="1174" t="s">
        <v>540</v>
      </c>
      <c r="D42" s="1175"/>
      <c r="E42" s="1176"/>
      <c r="F42" s="36" t="s">
        <v>480</v>
      </c>
      <c r="G42" s="37" t="s">
        <v>480</v>
      </c>
      <c r="H42" s="37" t="s">
        <v>480</v>
      </c>
      <c r="I42" s="37" t="s">
        <v>480</v>
      </c>
      <c r="J42" s="38" t="s">
        <v>480</v>
      </c>
      <c r="K42" s="22"/>
      <c r="L42" s="22"/>
      <c r="M42" s="22"/>
      <c r="N42" s="22"/>
      <c r="O42" s="22"/>
      <c r="P42" s="22"/>
    </row>
    <row r="43" spans="1:16" ht="39" customHeight="1" thickBot="1" x14ac:dyDescent="0.2">
      <c r="A43" s="22"/>
      <c r="B43" s="40"/>
      <c r="C43" s="1177" t="s">
        <v>541</v>
      </c>
      <c r="D43" s="1178"/>
      <c r="E43" s="117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56"/>
  <sheetViews>
    <sheetView showGridLines="0" topLeftCell="H34"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0" t="s">
        <v>11</v>
      </c>
      <c r="C45" s="1191"/>
      <c r="D45" s="58"/>
      <c r="E45" s="1196" t="s">
        <v>12</v>
      </c>
      <c r="F45" s="1196"/>
      <c r="G45" s="1196"/>
      <c r="H45" s="1196"/>
      <c r="I45" s="1196"/>
      <c r="J45" s="1197"/>
      <c r="K45" s="59">
        <v>2675</v>
      </c>
      <c r="L45" s="60">
        <v>2495</v>
      </c>
      <c r="M45" s="60">
        <v>2512</v>
      </c>
      <c r="N45" s="60">
        <v>2380</v>
      </c>
      <c r="O45" s="61">
        <v>2267</v>
      </c>
      <c r="P45" s="48"/>
      <c r="Q45" s="48"/>
      <c r="R45" s="48"/>
      <c r="S45" s="48"/>
      <c r="T45" s="48"/>
      <c r="U45" s="48"/>
    </row>
    <row r="46" spans="1:21" ht="30.75" customHeight="1" x14ac:dyDescent="0.15">
      <c r="A46" s="48"/>
      <c r="B46" s="1192"/>
      <c r="C46" s="1193"/>
      <c r="D46" s="62"/>
      <c r="E46" s="1184" t="s">
        <v>13</v>
      </c>
      <c r="F46" s="1184"/>
      <c r="G46" s="1184"/>
      <c r="H46" s="1184"/>
      <c r="I46" s="1184"/>
      <c r="J46" s="1185"/>
      <c r="K46" s="63" t="s">
        <v>480</v>
      </c>
      <c r="L46" s="64" t="s">
        <v>480</v>
      </c>
      <c r="M46" s="64" t="s">
        <v>480</v>
      </c>
      <c r="N46" s="64" t="s">
        <v>480</v>
      </c>
      <c r="O46" s="65" t="s">
        <v>480</v>
      </c>
      <c r="P46" s="48"/>
      <c r="Q46" s="48"/>
      <c r="R46" s="48"/>
      <c r="S46" s="48"/>
      <c r="T46" s="48"/>
      <c r="U46" s="48"/>
    </row>
    <row r="47" spans="1:21" ht="30.75" customHeight="1" x14ac:dyDescent="0.15">
      <c r="A47" s="48"/>
      <c r="B47" s="1192"/>
      <c r="C47" s="1193"/>
      <c r="D47" s="62"/>
      <c r="E47" s="1184" t="s">
        <v>14</v>
      </c>
      <c r="F47" s="1184"/>
      <c r="G47" s="1184"/>
      <c r="H47" s="1184"/>
      <c r="I47" s="1184"/>
      <c r="J47" s="1185"/>
      <c r="K47" s="63" t="s">
        <v>480</v>
      </c>
      <c r="L47" s="64" t="s">
        <v>480</v>
      </c>
      <c r="M47" s="64" t="s">
        <v>480</v>
      </c>
      <c r="N47" s="64" t="s">
        <v>480</v>
      </c>
      <c r="O47" s="65" t="s">
        <v>480</v>
      </c>
      <c r="P47" s="48"/>
      <c r="Q47" s="48"/>
      <c r="R47" s="48"/>
      <c r="S47" s="48"/>
      <c r="T47" s="48"/>
      <c r="U47" s="48"/>
    </row>
    <row r="48" spans="1:21" ht="30.75" customHeight="1" x14ac:dyDescent="0.15">
      <c r="A48" s="48"/>
      <c r="B48" s="1192"/>
      <c r="C48" s="1193"/>
      <c r="D48" s="62"/>
      <c r="E48" s="1184" t="s">
        <v>15</v>
      </c>
      <c r="F48" s="1184"/>
      <c r="G48" s="1184"/>
      <c r="H48" s="1184"/>
      <c r="I48" s="1184"/>
      <c r="J48" s="1185"/>
      <c r="K48" s="63">
        <v>926</v>
      </c>
      <c r="L48" s="64">
        <v>879</v>
      </c>
      <c r="M48" s="64">
        <v>829</v>
      </c>
      <c r="N48" s="64">
        <v>820</v>
      </c>
      <c r="O48" s="65">
        <v>814</v>
      </c>
      <c r="P48" s="48"/>
      <c r="Q48" s="48"/>
      <c r="R48" s="48"/>
      <c r="S48" s="48"/>
      <c r="T48" s="48"/>
      <c r="U48" s="48"/>
    </row>
    <row r="49" spans="1:21" ht="30.75" customHeight="1" x14ac:dyDescent="0.15">
      <c r="A49" s="48"/>
      <c r="B49" s="1192"/>
      <c r="C49" s="1193"/>
      <c r="D49" s="62"/>
      <c r="E49" s="1184" t="s">
        <v>16</v>
      </c>
      <c r="F49" s="1184"/>
      <c r="G49" s="1184"/>
      <c r="H49" s="1184"/>
      <c r="I49" s="1184"/>
      <c r="J49" s="1185"/>
      <c r="K49" s="63" t="s">
        <v>480</v>
      </c>
      <c r="L49" s="64" t="s">
        <v>480</v>
      </c>
      <c r="M49" s="64" t="s">
        <v>480</v>
      </c>
      <c r="N49" s="64" t="s">
        <v>480</v>
      </c>
      <c r="O49" s="65" t="s">
        <v>480</v>
      </c>
      <c r="P49" s="48"/>
      <c r="Q49" s="48"/>
      <c r="R49" s="48"/>
      <c r="S49" s="48"/>
      <c r="T49" s="48"/>
      <c r="U49" s="48"/>
    </row>
    <row r="50" spans="1:21" ht="30.75" customHeight="1" x14ac:dyDescent="0.15">
      <c r="A50" s="48"/>
      <c r="B50" s="1192"/>
      <c r="C50" s="1193"/>
      <c r="D50" s="62"/>
      <c r="E50" s="1184" t="s">
        <v>17</v>
      </c>
      <c r="F50" s="1184"/>
      <c r="G50" s="1184"/>
      <c r="H50" s="1184"/>
      <c r="I50" s="1184"/>
      <c r="J50" s="1185"/>
      <c r="K50" s="63">
        <v>294</v>
      </c>
      <c r="L50" s="64">
        <v>230</v>
      </c>
      <c r="M50" s="64">
        <v>229</v>
      </c>
      <c r="N50" s="64">
        <v>228</v>
      </c>
      <c r="O50" s="65">
        <v>29</v>
      </c>
      <c r="P50" s="48"/>
      <c r="Q50" s="48"/>
      <c r="R50" s="48"/>
      <c r="S50" s="48"/>
      <c r="T50" s="48"/>
      <c r="U50" s="48"/>
    </row>
    <row r="51" spans="1:21" ht="30.75" customHeight="1" x14ac:dyDescent="0.15">
      <c r="A51" s="48"/>
      <c r="B51" s="1194"/>
      <c r="C51" s="1195"/>
      <c r="D51" s="66"/>
      <c r="E51" s="1184" t="s">
        <v>18</v>
      </c>
      <c r="F51" s="1184"/>
      <c r="G51" s="1184"/>
      <c r="H51" s="1184"/>
      <c r="I51" s="1184"/>
      <c r="J51" s="1185"/>
      <c r="K51" s="63">
        <v>1</v>
      </c>
      <c r="L51" s="64">
        <v>1</v>
      </c>
      <c r="M51" s="64">
        <v>1</v>
      </c>
      <c r="N51" s="64">
        <v>1</v>
      </c>
      <c r="O51" s="65">
        <v>3</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2128</v>
      </c>
      <c r="L52" s="64">
        <v>2060</v>
      </c>
      <c r="M52" s="64">
        <v>2155</v>
      </c>
      <c r="N52" s="64">
        <v>2146</v>
      </c>
      <c r="O52" s="65">
        <v>2034</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1768</v>
      </c>
      <c r="L53" s="69">
        <v>1545</v>
      </c>
      <c r="M53" s="69">
        <v>1416</v>
      </c>
      <c r="N53" s="69">
        <v>1283</v>
      </c>
      <c r="O53" s="70">
        <v>1079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85"/>
  <sheetViews>
    <sheetView showGridLines="0" topLeftCell="H3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0" t="s">
        <v>24</v>
      </c>
      <c r="C41" s="1211"/>
      <c r="D41" s="81"/>
      <c r="E41" s="1212" t="s">
        <v>25</v>
      </c>
      <c r="F41" s="1212"/>
      <c r="G41" s="1212"/>
      <c r="H41" s="1213"/>
      <c r="I41" s="82">
        <v>20799</v>
      </c>
      <c r="J41" s="83">
        <v>19558</v>
      </c>
      <c r="K41" s="83">
        <v>18315</v>
      </c>
      <c r="L41" s="83">
        <v>17836</v>
      </c>
      <c r="M41" s="84">
        <v>18578</v>
      </c>
    </row>
    <row r="42" spans="2:13" ht="27.75" customHeight="1" x14ac:dyDescent="0.15">
      <c r="B42" s="1200"/>
      <c r="C42" s="1201"/>
      <c r="D42" s="85"/>
      <c r="E42" s="1204" t="s">
        <v>26</v>
      </c>
      <c r="F42" s="1204"/>
      <c r="G42" s="1204"/>
      <c r="H42" s="1205"/>
      <c r="I42" s="86">
        <v>1200</v>
      </c>
      <c r="J42" s="87">
        <v>973</v>
      </c>
      <c r="K42" s="87">
        <v>780</v>
      </c>
      <c r="L42" s="87">
        <v>560</v>
      </c>
      <c r="M42" s="88">
        <v>96</v>
      </c>
    </row>
    <row r="43" spans="2:13" ht="27.75" customHeight="1" x14ac:dyDescent="0.15">
      <c r="B43" s="1200"/>
      <c r="C43" s="1201"/>
      <c r="D43" s="85"/>
      <c r="E43" s="1204" t="s">
        <v>27</v>
      </c>
      <c r="F43" s="1204"/>
      <c r="G43" s="1204"/>
      <c r="H43" s="1205"/>
      <c r="I43" s="86">
        <v>11881</v>
      </c>
      <c r="J43" s="87">
        <v>11300</v>
      </c>
      <c r="K43" s="87">
        <v>11018</v>
      </c>
      <c r="L43" s="87">
        <v>10487</v>
      </c>
      <c r="M43" s="88">
        <v>10036</v>
      </c>
    </row>
    <row r="44" spans="2:13" ht="27.75" customHeight="1" x14ac:dyDescent="0.15">
      <c r="B44" s="1200"/>
      <c r="C44" s="1201"/>
      <c r="D44" s="85"/>
      <c r="E44" s="1204" t="s">
        <v>28</v>
      </c>
      <c r="F44" s="1204"/>
      <c r="G44" s="1204"/>
      <c r="H44" s="1205"/>
      <c r="I44" s="86" t="s">
        <v>480</v>
      </c>
      <c r="J44" s="87" t="s">
        <v>480</v>
      </c>
      <c r="K44" s="87" t="s">
        <v>480</v>
      </c>
      <c r="L44" s="87" t="s">
        <v>480</v>
      </c>
      <c r="M44" s="88" t="s">
        <v>480</v>
      </c>
    </row>
    <row r="45" spans="2:13" ht="27.75" customHeight="1" x14ac:dyDescent="0.15">
      <c r="B45" s="1200"/>
      <c r="C45" s="1201"/>
      <c r="D45" s="85"/>
      <c r="E45" s="1204" t="s">
        <v>29</v>
      </c>
      <c r="F45" s="1204"/>
      <c r="G45" s="1204"/>
      <c r="H45" s="1205"/>
      <c r="I45" s="86">
        <v>4750</v>
      </c>
      <c r="J45" s="87">
        <v>4686</v>
      </c>
      <c r="K45" s="87">
        <v>4470</v>
      </c>
      <c r="L45" s="87">
        <v>4163</v>
      </c>
      <c r="M45" s="88">
        <v>4003</v>
      </c>
    </row>
    <row r="46" spans="2:13" ht="27.75" customHeight="1" x14ac:dyDescent="0.15">
      <c r="B46" s="1200"/>
      <c r="C46" s="1201"/>
      <c r="D46" s="85"/>
      <c r="E46" s="1204" t="s">
        <v>30</v>
      </c>
      <c r="F46" s="1204"/>
      <c r="G46" s="1204"/>
      <c r="H46" s="1205"/>
      <c r="I46" s="86">
        <v>854</v>
      </c>
      <c r="J46" s="87">
        <v>856</v>
      </c>
      <c r="K46" s="87">
        <v>857</v>
      </c>
      <c r="L46" s="87">
        <v>735</v>
      </c>
      <c r="M46" s="88">
        <v>17</v>
      </c>
    </row>
    <row r="47" spans="2:13" ht="27.75" customHeight="1" x14ac:dyDescent="0.15">
      <c r="B47" s="1200"/>
      <c r="C47" s="1201"/>
      <c r="D47" s="85"/>
      <c r="E47" s="1204" t="s">
        <v>31</v>
      </c>
      <c r="F47" s="1204"/>
      <c r="G47" s="1204"/>
      <c r="H47" s="1205"/>
      <c r="I47" s="86">
        <v>933</v>
      </c>
      <c r="J47" s="87">
        <v>718</v>
      </c>
      <c r="K47" s="87">
        <v>458</v>
      </c>
      <c r="L47" s="87" t="s">
        <v>480</v>
      </c>
      <c r="M47" s="88" t="s">
        <v>480</v>
      </c>
    </row>
    <row r="48" spans="2:13" ht="27.75" customHeight="1" x14ac:dyDescent="0.15">
      <c r="B48" s="1202"/>
      <c r="C48" s="1203"/>
      <c r="D48" s="85"/>
      <c r="E48" s="1204" t="s">
        <v>32</v>
      </c>
      <c r="F48" s="1204"/>
      <c r="G48" s="1204"/>
      <c r="H48" s="1205"/>
      <c r="I48" s="86" t="s">
        <v>480</v>
      </c>
      <c r="J48" s="87" t="s">
        <v>480</v>
      </c>
      <c r="K48" s="87" t="s">
        <v>480</v>
      </c>
      <c r="L48" s="87" t="s">
        <v>480</v>
      </c>
      <c r="M48" s="88" t="s">
        <v>480</v>
      </c>
    </row>
    <row r="49" spans="2:13" ht="27.75" customHeight="1" x14ac:dyDescent="0.15">
      <c r="B49" s="1198" t="s">
        <v>33</v>
      </c>
      <c r="C49" s="1199"/>
      <c r="D49" s="89"/>
      <c r="E49" s="1204" t="s">
        <v>34</v>
      </c>
      <c r="F49" s="1204"/>
      <c r="G49" s="1204"/>
      <c r="H49" s="1205"/>
      <c r="I49" s="86">
        <v>638</v>
      </c>
      <c r="J49" s="87">
        <v>766</v>
      </c>
      <c r="K49" s="87">
        <v>784</v>
      </c>
      <c r="L49" s="87">
        <v>599</v>
      </c>
      <c r="M49" s="88">
        <v>714</v>
      </c>
    </row>
    <row r="50" spans="2:13" ht="27.75" customHeight="1" x14ac:dyDescent="0.15">
      <c r="B50" s="1200"/>
      <c r="C50" s="1201"/>
      <c r="D50" s="85"/>
      <c r="E50" s="1204" t="s">
        <v>35</v>
      </c>
      <c r="F50" s="1204"/>
      <c r="G50" s="1204"/>
      <c r="H50" s="1205"/>
      <c r="I50" s="86">
        <v>3604</v>
      </c>
      <c r="J50" s="87">
        <v>3114</v>
      </c>
      <c r="K50" s="87">
        <v>2629</v>
      </c>
      <c r="L50" s="87">
        <v>2430</v>
      </c>
      <c r="M50" s="88">
        <v>2269</v>
      </c>
    </row>
    <row r="51" spans="2:13" ht="27.75" customHeight="1" x14ac:dyDescent="0.15">
      <c r="B51" s="1202"/>
      <c r="C51" s="1203"/>
      <c r="D51" s="85"/>
      <c r="E51" s="1204" t="s">
        <v>36</v>
      </c>
      <c r="F51" s="1204"/>
      <c r="G51" s="1204"/>
      <c r="H51" s="1205"/>
      <c r="I51" s="86">
        <v>18862</v>
      </c>
      <c r="J51" s="87">
        <v>18309</v>
      </c>
      <c r="K51" s="87">
        <v>17886</v>
      </c>
      <c r="L51" s="87">
        <v>17661</v>
      </c>
      <c r="M51" s="88">
        <v>16892</v>
      </c>
    </row>
    <row r="52" spans="2:13" ht="27.75" customHeight="1" thickBot="1" x14ac:dyDescent="0.2">
      <c r="B52" s="1206" t="s">
        <v>37</v>
      </c>
      <c r="C52" s="1207"/>
      <c r="D52" s="90"/>
      <c r="E52" s="1208" t="s">
        <v>38</v>
      </c>
      <c r="F52" s="1208"/>
      <c r="G52" s="1208"/>
      <c r="H52" s="1209"/>
      <c r="I52" s="91">
        <v>17313</v>
      </c>
      <c r="J52" s="92">
        <v>15900</v>
      </c>
      <c r="K52" s="92">
        <v>14598</v>
      </c>
      <c r="L52" s="92">
        <v>13090</v>
      </c>
      <c r="M52" s="93">
        <v>12856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1" zoomScale="85" zoomScaleNormal="8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554</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555</v>
      </c>
      <c r="I42" s="352"/>
      <c r="J42" s="352"/>
      <c r="K42" s="352"/>
      <c r="L42" s="244"/>
      <c r="M42" s="244"/>
      <c r="N42" s="244"/>
      <c r="O42" s="244"/>
    </row>
    <row r="43" spans="2:17" x14ac:dyDescent="0.15">
      <c r="B43" s="248"/>
      <c r="C43" s="244"/>
      <c r="D43" s="244"/>
      <c r="E43" s="244"/>
      <c r="F43" s="244"/>
      <c r="G43" s="1250"/>
      <c r="H43" s="1227"/>
      <c r="I43" s="1227"/>
      <c r="J43" s="1227"/>
      <c r="K43" s="1227"/>
      <c r="L43" s="1227"/>
      <c r="M43" s="1227"/>
      <c r="N43" s="1227"/>
      <c r="O43" s="1228"/>
    </row>
    <row r="44" spans="2:17" x14ac:dyDescent="0.15">
      <c r="B44" s="248"/>
      <c r="C44" s="244"/>
      <c r="D44" s="244"/>
      <c r="E44" s="244"/>
      <c r="F44" s="244"/>
      <c r="G44" s="1229"/>
      <c r="H44" s="1230"/>
      <c r="I44" s="1230"/>
      <c r="J44" s="1230"/>
      <c r="K44" s="1230"/>
      <c r="L44" s="1230"/>
      <c r="M44" s="1230"/>
      <c r="N44" s="1230"/>
      <c r="O44" s="1231"/>
    </row>
    <row r="45" spans="2:17" x14ac:dyDescent="0.15">
      <c r="B45" s="248"/>
      <c r="C45" s="244"/>
      <c r="D45" s="244"/>
      <c r="E45" s="244"/>
      <c r="F45" s="244"/>
      <c r="G45" s="1229"/>
      <c r="H45" s="1230"/>
      <c r="I45" s="1230"/>
      <c r="J45" s="1230"/>
      <c r="K45" s="1230"/>
      <c r="L45" s="1230"/>
      <c r="M45" s="1230"/>
      <c r="N45" s="1230"/>
      <c r="O45" s="1231"/>
    </row>
    <row r="46" spans="2:17" x14ac:dyDescent="0.15">
      <c r="B46" s="248"/>
      <c r="C46" s="244"/>
      <c r="D46" s="244"/>
      <c r="E46" s="244"/>
      <c r="F46" s="244"/>
      <c r="G46" s="1229"/>
      <c r="H46" s="1230"/>
      <c r="I46" s="1230"/>
      <c r="J46" s="1230"/>
      <c r="K46" s="1230"/>
      <c r="L46" s="1230"/>
      <c r="M46" s="1230"/>
      <c r="N46" s="1230"/>
      <c r="O46" s="1231"/>
    </row>
    <row r="47" spans="2:17" x14ac:dyDescent="0.15">
      <c r="B47" s="248"/>
      <c r="C47" s="244"/>
      <c r="D47" s="244"/>
      <c r="E47" s="244"/>
      <c r="F47" s="244"/>
      <c r="G47" s="1232"/>
      <c r="H47" s="1233"/>
      <c r="I47" s="1233"/>
      <c r="J47" s="1233"/>
      <c r="K47" s="1233"/>
      <c r="L47" s="1233"/>
      <c r="M47" s="1233"/>
      <c r="N47" s="1233"/>
      <c r="O47" s="1234"/>
    </row>
    <row r="48" spans="2:17" x14ac:dyDescent="0.15">
      <c r="B48" s="248"/>
      <c r="C48" s="244"/>
      <c r="D48" s="244"/>
      <c r="E48" s="244"/>
      <c r="F48" s="244"/>
      <c r="G48" s="244"/>
      <c r="H48" s="353"/>
      <c r="I48" s="353"/>
      <c r="J48" s="353"/>
    </row>
    <row r="49" spans="1:17" x14ac:dyDescent="0.15">
      <c r="B49" s="248"/>
      <c r="C49" s="244"/>
      <c r="D49" s="244"/>
      <c r="E49" s="244"/>
      <c r="F49" s="244"/>
      <c r="G49" s="243" t="s">
        <v>556</v>
      </c>
    </row>
    <row r="50" spans="1:17" x14ac:dyDescent="0.15">
      <c r="B50" s="248"/>
      <c r="C50" s="244"/>
      <c r="D50" s="244"/>
      <c r="E50" s="244"/>
      <c r="F50" s="244"/>
      <c r="G50" s="1235"/>
      <c r="H50" s="1236"/>
      <c r="I50" s="1236"/>
      <c r="J50" s="1237"/>
      <c r="K50" s="354" t="s">
        <v>519</v>
      </c>
      <c r="L50" s="354" t="s">
        <v>520</v>
      </c>
      <c r="M50" s="354" t="s">
        <v>521</v>
      </c>
      <c r="N50" s="354" t="s">
        <v>522</v>
      </c>
      <c r="O50" s="354" t="s">
        <v>523</v>
      </c>
    </row>
    <row r="51" spans="1:17" x14ac:dyDescent="0.15">
      <c r="B51" s="248"/>
      <c r="C51" s="244"/>
      <c r="D51" s="244"/>
      <c r="E51" s="244"/>
      <c r="F51" s="244"/>
      <c r="G51" s="1238" t="s">
        <v>557</v>
      </c>
      <c r="H51" s="1239"/>
      <c r="I51" s="1244" t="s">
        <v>558</v>
      </c>
      <c r="J51" s="1244"/>
      <c r="K51" s="1248"/>
      <c r="L51" s="1248"/>
      <c r="M51" s="1248"/>
      <c r="N51" s="1248"/>
      <c r="O51" s="1248"/>
    </row>
    <row r="52" spans="1:17" x14ac:dyDescent="0.15">
      <c r="B52" s="248"/>
      <c r="C52" s="244"/>
      <c r="D52" s="244"/>
      <c r="E52" s="244"/>
      <c r="F52" s="244"/>
      <c r="G52" s="1240"/>
      <c r="H52" s="1241"/>
      <c r="I52" s="1245"/>
      <c r="J52" s="1245"/>
      <c r="K52" s="1214"/>
      <c r="L52" s="1214"/>
      <c r="M52" s="1214"/>
      <c r="N52" s="1214"/>
      <c r="O52" s="1214"/>
    </row>
    <row r="53" spans="1:17" x14ac:dyDescent="0.15">
      <c r="A53" s="355"/>
      <c r="B53" s="248"/>
      <c r="C53" s="244"/>
      <c r="D53" s="244"/>
      <c r="E53" s="244"/>
      <c r="F53" s="244"/>
      <c r="G53" s="1240"/>
      <c r="H53" s="1241"/>
      <c r="I53" s="1224" t="s">
        <v>559</v>
      </c>
      <c r="J53" s="1224"/>
      <c r="K53" s="1249"/>
      <c r="L53" s="1249"/>
      <c r="M53" s="1249"/>
      <c r="N53" s="1249"/>
      <c r="O53" s="1249"/>
    </row>
    <row r="54" spans="1:17" x14ac:dyDescent="0.15">
      <c r="A54" s="355"/>
      <c r="B54" s="248"/>
      <c r="C54" s="244"/>
      <c r="D54" s="244"/>
      <c r="E54" s="244"/>
      <c r="F54" s="244"/>
      <c r="G54" s="1242"/>
      <c r="H54" s="1243"/>
      <c r="I54" s="1224"/>
      <c r="J54" s="1224"/>
      <c r="K54" s="1247"/>
      <c r="L54" s="1247"/>
      <c r="M54" s="1247"/>
      <c r="N54" s="1247"/>
      <c r="O54" s="1247"/>
    </row>
    <row r="55" spans="1:17" x14ac:dyDescent="0.15">
      <c r="A55" s="355"/>
      <c r="B55" s="248"/>
      <c r="C55" s="244"/>
      <c r="D55" s="244"/>
      <c r="E55" s="244"/>
      <c r="F55" s="244"/>
      <c r="G55" s="1218" t="s">
        <v>560</v>
      </c>
      <c r="H55" s="1219"/>
      <c r="I55" s="1224" t="s">
        <v>558</v>
      </c>
      <c r="J55" s="1224"/>
      <c r="K55" s="1248"/>
      <c r="L55" s="1248"/>
      <c r="M55" s="1248"/>
      <c r="N55" s="1248"/>
      <c r="O55" s="1248"/>
    </row>
    <row r="56" spans="1:17" x14ac:dyDescent="0.15">
      <c r="A56" s="355"/>
      <c r="B56" s="248"/>
      <c r="C56" s="244"/>
      <c r="D56" s="244"/>
      <c r="E56" s="244"/>
      <c r="F56" s="244"/>
      <c r="G56" s="1220"/>
      <c r="H56" s="1221"/>
      <c r="I56" s="1224"/>
      <c r="J56" s="1224"/>
      <c r="K56" s="1214"/>
      <c r="L56" s="1214"/>
      <c r="M56" s="1214"/>
      <c r="N56" s="1214"/>
      <c r="O56" s="1214"/>
    </row>
    <row r="57" spans="1:17" s="355" customFormat="1" x14ac:dyDescent="0.15">
      <c r="B57" s="356"/>
      <c r="C57" s="352"/>
      <c r="D57" s="352"/>
      <c r="E57" s="352"/>
      <c r="F57" s="352"/>
      <c r="G57" s="1220"/>
      <c r="H57" s="1221"/>
      <c r="I57" s="1216" t="s">
        <v>559</v>
      </c>
      <c r="J57" s="1216"/>
      <c r="K57" s="1249"/>
      <c r="L57" s="1249"/>
      <c r="M57" s="1249"/>
      <c r="N57" s="1249"/>
      <c r="O57" s="1249"/>
      <c r="P57" s="357"/>
      <c r="Q57" s="356"/>
    </row>
    <row r="58" spans="1:17" s="355" customFormat="1" x14ac:dyDescent="0.15">
      <c r="A58" s="243"/>
      <c r="B58" s="356"/>
      <c r="C58" s="352"/>
      <c r="D58" s="352"/>
      <c r="E58" s="352"/>
      <c r="F58" s="352"/>
      <c r="G58" s="1222"/>
      <c r="H58" s="1223"/>
      <c r="I58" s="1216"/>
      <c r="J58" s="1216"/>
      <c r="K58" s="1247"/>
      <c r="L58" s="1247"/>
      <c r="M58" s="1247"/>
      <c r="N58" s="1247"/>
      <c r="O58" s="1247"/>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561</v>
      </c>
      <c r="C63" s="244"/>
      <c r="D63" s="244"/>
      <c r="E63" s="244"/>
      <c r="F63" s="244"/>
      <c r="G63" s="244"/>
      <c r="H63" s="244"/>
      <c r="I63" s="244"/>
      <c r="J63" s="244"/>
      <c r="K63" s="244"/>
      <c r="L63" s="244"/>
      <c r="M63" s="244"/>
      <c r="N63" s="244"/>
      <c r="O63" s="244"/>
    </row>
    <row r="64" spans="1:17" x14ac:dyDescent="0.15">
      <c r="B64" s="248"/>
      <c r="C64" s="244"/>
      <c r="D64" s="244"/>
      <c r="E64" s="244"/>
      <c r="F64" s="244"/>
      <c r="G64" s="351" t="s">
        <v>555</v>
      </c>
      <c r="I64" s="352"/>
      <c r="J64" s="352"/>
      <c r="K64" s="352"/>
      <c r="L64" s="244"/>
      <c r="M64" s="244"/>
      <c r="N64" s="244"/>
      <c r="O64" s="244"/>
    </row>
    <row r="65" spans="2:30" x14ac:dyDescent="0.15">
      <c r="B65" s="248"/>
      <c r="C65" s="244"/>
      <c r="D65" s="244"/>
      <c r="E65" s="244"/>
      <c r="F65" s="244"/>
      <c r="G65" s="1226" t="s">
        <v>564</v>
      </c>
      <c r="H65" s="1227"/>
      <c r="I65" s="1227"/>
      <c r="J65" s="1227"/>
      <c r="K65" s="1227"/>
      <c r="L65" s="1227"/>
      <c r="M65" s="1227"/>
      <c r="N65" s="1227"/>
      <c r="O65" s="1228"/>
    </row>
    <row r="66" spans="2:30" x14ac:dyDescent="0.15">
      <c r="B66" s="248"/>
      <c r="C66" s="244"/>
      <c r="D66" s="244"/>
      <c r="E66" s="244"/>
      <c r="F66" s="244"/>
      <c r="G66" s="1229"/>
      <c r="H66" s="1230"/>
      <c r="I66" s="1230"/>
      <c r="J66" s="1230"/>
      <c r="K66" s="1230"/>
      <c r="L66" s="1230"/>
      <c r="M66" s="1230"/>
      <c r="N66" s="1230"/>
      <c r="O66" s="1231"/>
    </row>
    <row r="67" spans="2:30" x14ac:dyDescent="0.15">
      <c r="B67" s="248"/>
      <c r="C67" s="244"/>
      <c r="D67" s="244"/>
      <c r="E67" s="244"/>
      <c r="F67" s="244"/>
      <c r="G67" s="1229"/>
      <c r="H67" s="1230"/>
      <c r="I67" s="1230"/>
      <c r="J67" s="1230"/>
      <c r="K67" s="1230"/>
      <c r="L67" s="1230"/>
      <c r="M67" s="1230"/>
      <c r="N67" s="1230"/>
      <c r="O67" s="1231"/>
    </row>
    <row r="68" spans="2:30" x14ac:dyDescent="0.15">
      <c r="B68" s="248"/>
      <c r="C68" s="244"/>
      <c r="D68" s="244"/>
      <c r="E68" s="244"/>
      <c r="F68" s="244"/>
      <c r="G68" s="1229"/>
      <c r="H68" s="1230"/>
      <c r="I68" s="1230"/>
      <c r="J68" s="1230"/>
      <c r="K68" s="1230"/>
      <c r="L68" s="1230"/>
      <c r="M68" s="1230"/>
      <c r="N68" s="1230"/>
      <c r="O68" s="1231"/>
    </row>
    <row r="69" spans="2:30" x14ac:dyDescent="0.15">
      <c r="B69" s="248"/>
      <c r="C69" s="244"/>
      <c r="D69" s="244"/>
      <c r="E69" s="244"/>
      <c r="F69" s="244"/>
      <c r="G69" s="1232"/>
      <c r="H69" s="1233"/>
      <c r="I69" s="1233"/>
      <c r="J69" s="1233"/>
      <c r="K69" s="1233"/>
      <c r="L69" s="1233"/>
      <c r="M69" s="1233"/>
      <c r="N69" s="1233"/>
      <c r="O69" s="1234"/>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562</v>
      </c>
      <c r="I71" s="368"/>
      <c r="J71" s="364"/>
      <c r="K71" s="364"/>
      <c r="L71" s="365"/>
      <c r="M71" s="364"/>
      <c r="N71" s="365"/>
      <c r="O71" s="366"/>
    </row>
    <row r="72" spans="2:30" x14ac:dyDescent="0.15">
      <c r="B72" s="248"/>
      <c r="C72" s="244"/>
      <c r="D72" s="244"/>
      <c r="E72" s="244"/>
      <c r="F72" s="244"/>
      <c r="G72" s="1235"/>
      <c r="H72" s="1236"/>
      <c r="I72" s="1236"/>
      <c r="J72" s="1237"/>
      <c r="K72" s="354" t="s">
        <v>519</v>
      </c>
      <c r="L72" s="354" t="s">
        <v>520</v>
      </c>
      <c r="M72" s="354" t="s">
        <v>521</v>
      </c>
      <c r="N72" s="354" t="s">
        <v>522</v>
      </c>
      <c r="O72" s="354" t="s">
        <v>523</v>
      </c>
    </row>
    <row r="73" spans="2:30" x14ac:dyDescent="0.15">
      <c r="B73" s="248"/>
      <c r="C73" s="244"/>
      <c r="D73" s="244"/>
      <c r="E73" s="244"/>
      <c r="F73" s="244"/>
      <c r="G73" s="1238" t="s">
        <v>557</v>
      </c>
      <c r="H73" s="1239"/>
      <c r="I73" s="1244" t="s">
        <v>558</v>
      </c>
      <c r="J73" s="1244"/>
      <c r="K73" s="1225">
        <v>227.7</v>
      </c>
      <c r="L73" s="1225">
        <v>213.4</v>
      </c>
      <c r="M73" s="1214">
        <v>193.3</v>
      </c>
      <c r="N73" s="1214">
        <v>181.1</v>
      </c>
      <c r="O73" s="1214">
        <v>170.9</v>
      </c>
      <c r="S73" s="243">
        <v>9.9</v>
      </c>
    </row>
    <row r="74" spans="2:30" x14ac:dyDescent="0.15">
      <c r="B74" s="248"/>
      <c r="C74" s="244"/>
      <c r="D74" s="244"/>
      <c r="E74" s="244"/>
      <c r="F74" s="244"/>
      <c r="G74" s="1240"/>
      <c r="H74" s="1241"/>
      <c r="I74" s="1245"/>
      <c r="J74" s="1245"/>
      <c r="K74" s="1225"/>
      <c r="L74" s="1225"/>
      <c r="M74" s="1214"/>
      <c r="N74" s="1214"/>
      <c r="O74" s="1214"/>
    </row>
    <row r="75" spans="2:30" x14ac:dyDescent="0.15">
      <c r="B75" s="248"/>
      <c r="C75" s="244"/>
      <c r="D75" s="244"/>
      <c r="E75" s="244"/>
      <c r="F75" s="244"/>
      <c r="G75" s="1240"/>
      <c r="H75" s="1241"/>
      <c r="I75" s="1224" t="s">
        <v>563</v>
      </c>
      <c r="J75" s="1224"/>
      <c r="K75" s="1246">
        <v>23</v>
      </c>
      <c r="L75" s="1246">
        <v>22</v>
      </c>
      <c r="M75" s="1246">
        <v>20.9</v>
      </c>
      <c r="N75" s="1246">
        <v>19</v>
      </c>
      <c r="O75" s="1246">
        <v>16.899999999999999</v>
      </c>
      <c r="U75" s="243">
        <v>81.2</v>
      </c>
      <c r="W75" s="243">
        <v>87.2</v>
      </c>
      <c r="Y75" s="243">
        <v>99.8</v>
      </c>
      <c r="AA75" s="243">
        <v>109.5</v>
      </c>
      <c r="AC75" s="243">
        <v>115.2</v>
      </c>
    </row>
    <row r="76" spans="2:30" x14ac:dyDescent="0.15">
      <c r="B76" s="248"/>
      <c r="C76" s="244"/>
      <c r="D76" s="244"/>
      <c r="E76" s="244"/>
      <c r="F76" s="244"/>
      <c r="G76" s="1242"/>
      <c r="H76" s="1243"/>
      <c r="I76" s="1224"/>
      <c r="J76" s="1224"/>
      <c r="K76" s="1247"/>
      <c r="L76" s="1247"/>
      <c r="M76" s="1247"/>
      <c r="N76" s="1247"/>
      <c r="O76" s="1247"/>
    </row>
    <row r="77" spans="2:30" x14ac:dyDescent="0.15">
      <c r="B77" s="248"/>
      <c r="C77" s="244"/>
      <c r="D77" s="244"/>
      <c r="E77" s="244"/>
      <c r="F77" s="244"/>
      <c r="G77" s="1218" t="s">
        <v>560</v>
      </c>
      <c r="H77" s="1219"/>
      <c r="I77" s="1224" t="s">
        <v>558</v>
      </c>
      <c r="J77" s="1224"/>
      <c r="K77" s="1225">
        <v>88.3</v>
      </c>
      <c r="L77" s="1225">
        <v>76.2</v>
      </c>
      <c r="M77" s="1214">
        <v>65.3</v>
      </c>
      <c r="N77" s="1214">
        <v>60.8</v>
      </c>
      <c r="O77" s="1214">
        <v>58.5</v>
      </c>
      <c r="R77" s="243">
        <v>12.3</v>
      </c>
      <c r="T77" s="243">
        <v>11.1</v>
      </c>
    </row>
    <row r="78" spans="2:30" x14ac:dyDescent="0.15">
      <c r="B78" s="248"/>
      <c r="C78" s="244"/>
      <c r="D78" s="244"/>
      <c r="E78" s="244"/>
      <c r="F78" s="244"/>
      <c r="G78" s="1220"/>
      <c r="H78" s="1221"/>
      <c r="I78" s="1224"/>
      <c r="J78" s="1224"/>
      <c r="K78" s="1225"/>
      <c r="L78" s="1225"/>
      <c r="M78" s="1214"/>
      <c r="N78" s="1214"/>
      <c r="O78" s="1214"/>
    </row>
    <row r="79" spans="2:30" x14ac:dyDescent="0.15">
      <c r="B79" s="248"/>
      <c r="C79" s="244"/>
      <c r="D79" s="244"/>
      <c r="E79" s="244"/>
      <c r="F79" s="244"/>
      <c r="G79" s="1220"/>
      <c r="H79" s="1221"/>
      <c r="I79" s="1215" t="s">
        <v>563</v>
      </c>
      <c r="J79" s="1216"/>
      <c r="K79" s="1217">
        <v>13.8</v>
      </c>
      <c r="L79" s="1217">
        <v>12.8</v>
      </c>
      <c r="M79" s="1217">
        <v>12</v>
      </c>
      <c r="N79" s="1217">
        <v>11.1</v>
      </c>
      <c r="O79" s="1217">
        <v>10.7</v>
      </c>
      <c r="V79" s="243">
        <v>53.5</v>
      </c>
      <c r="X79" s="243">
        <v>48.2</v>
      </c>
      <c r="Z79" s="243">
        <v>34.200000000000003</v>
      </c>
      <c r="AB79" s="243">
        <v>30.3</v>
      </c>
      <c r="AD79" s="243">
        <v>28.9</v>
      </c>
    </row>
    <row r="80" spans="2:30" x14ac:dyDescent="0.15">
      <c r="B80" s="248"/>
      <c r="C80" s="244"/>
      <c r="D80" s="244"/>
      <c r="E80" s="244"/>
      <c r="F80" s="244"/>
      <c r="G80" s="1222"/>
      <c r="H80" s="1223"/>
      <c r="I80" s="1216"/>
      <c r="J80" s="1216"/>
      <c r="K80" s="1217"/>
      <c r="L80" s="1217"/>
      <c r="M80" s="1217"/>
      <c r="N80" s="1217"/>
      <c r="O80" s="1217"/>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50"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36757</v>
      </c>
      <c r="E3" s="116"/>
      <c r="F3" s="117">
        <v>67201</v>
      </c>
      <c r="G3" s="118"/>
      <c r="H3" s="119"/>
    </row>
    <row r="4" spans="1:8" x14ac:dyDescent="0.15">
      <c r="A4" s="120"/>
      <c r="B4" s="121"/>
      <c r="C4" s="122"/>
      <c r="D4" s="123">
        <v>28837</v>
      </c>
      <c r="E4" s="124"/>
      <c r="F4" s="125">
        <v>35210</v>
      </c>
      <c r="G4" s="126"/>
      <c r="H4" s="127"/>
    </row>
    <row r="5" spans="1:8" x14ac:dyDescent="0.15">
      <c r="A5" s="108" t="s">
        <v>513</v>
      </c>
      <c r="B5" s="113"/>
      <c r="C5" s="114"/>
      <c r="D5" s="115">
        <v>37379</v>
      </c>
      <c r="E5" s="116"/>
      <c r="F5" s="117">
        <v>75709</v>
      </c>
      <c r="G5" s="118"/>
      <c r="H5" s="119"/>
    </row>
    <row r="6" spans="1:8" x14ac:dyDescent="0.15">
      <c r="A6" s="120"/>
      <c r="B6" s="121"/>
      <c r="C6" s="122"/>
      <c r="D6" s="123">
        <v>25999</v>
      </c>
      <c r="E6" s="124"/>
      <c r="F6" s="125">
        <v>35212</v>
      </c>
      <c r="G6" s="126"/>
      <c r="H6" s="127"/>
    </row>
    <row r="7" spans="1:8" x14ac:dyDescent="0.15">
      <c r="A7" s="108" t="s">
        <v>514</v>
      </c>
      <c r="B7" s="113"/>
      <c r="C7" s="114"/>
      <c r="D7" s="115">
        <v>45562</v>
      </c>
      <c r="E7" s="116"/>
      <c r="F7" s="117">
        <v>90961</v>
      </c>
      <c r="G7" s="118"/>
      <c r="H7" s="119"/>
    </row>
    <row r="8" spans="1:8" x14ac:dyDescent="0.15">
      <c r="A8" s="120"/>
      <c r="B8" s="121"/>
      <c r="C8" s="122"/>
      <c r="D8" s="123">
        <v>35410</v>
      </c>
      <c r="E8" s="124"/>
      <c r="F8" s="125">
        <v>37720</v>
      </c>
      <c r="G8" s="126"/>
      <c r="H8" s="127"/>
    </row>
    <row r="9" spans="1:8" x14ac:dyDescent="0.15">
      <c r="A9" s="108" t="s">
        <v>515</v>
      </c>
      <c r="B9" s="113"/>
      <c r="C9" s="114"/>
      <c r="D9" s="115">
        <v>73555</v>
      </c>
      <c r="E9" s="116"/>
      <c r="F9" s="117">
        <v>106614</v>
      </c>
      <c r="G9" s="118"/>
      <c r="H9" s="119"/>
    </row>
    <row r="10" spans="1:8" x14ac:dyDescent="0.15">
      <c r="A10" s="120"/>
      <c r="B10" s="121"/>
      <c r="C10" s="122"/>
      <c r="D10" s="123">
        <v>43819</v>
      </c>
      <c r="E10" s="124"/>
      <c r="F10" s="125">
        <v>45545</v>
      </c>
      <c r="G10" s="126"/>
      <c r="H10" s="127"/>
    </row>
    <row r="11" spans="1:8" x14ac:dyDescent="0.15">
      <c r="A11" s="108" t="s">
        <v>516</v>
      </c>
      <c r="B11" s="113"/>
      <c r="C11" s="114"/>
      <c r="D11" s="115">
        <v>57104</v>
      </c>
      <c r="E11" s="116"/>
      <c r="F11" s="117">
        <v>85459</v>
      </c>
      <c r="G11" s="118"/>
      <c r="H11" s="119"/>
    </row>
    <row r="12" spans="1:8" x14ac:dyDescent="0.15">
      <c r="A12" s="120"/>
      <c r="B12" s="121"/>
      <c r="C12" s="128"/>
      <c r="D12" s="123">
        <v>34549</v>
      </c>
      <c r="E12" s="124"/>
      <c r="F12" s="125">
        <v>44378</v>
      </c>
      <c r="G12" s="126"/>
      <c r="H12" s="127"/>
    </row>
    <row r="13" spans="1:8" x14ac:dyDescent="0.15">
      <c r="A13" s="108"/>
      <c r="B13" s="113"/>
      <c r="C13" s="129"/>
      <c r="D13" s="130">
        <v>50071</v>
      </c>
      <c r="E13" s="131"/>
      <c r="F13" s="132">
        <v>85189</v>
      </c>
      <c r="G13" s="133"/>
      <c r="H13" s="119"/>
    </row>
    <row r="14" spans="1:8" x14ac:dyDescent="0.15">
      <c r="A14" s="120"/>
      <c r="B14" s="121"/>
      <c r="C14" s="122"/>
      <c r="D14" s="123">
        <v>33723</v>
      </c>
      <c r="E14" s="124"/>
      <c r="F14" s="125">
        <v>39613</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1.6</v>
      </c>
      <c r="C19" s="134">
        <f>ROUND(VALUE(SUBSTITUTE(実質収支比率等に係る経年分析!G$48,"▲","-")),2)</f>
        <v>0.62</v>
      </c>
      <c r="D19" s="134">
        <f>ROUND(VALUE(SUBSTITUTE(実質収支比率等に係る経年分析!H$48,"▲","-")),2)</f>
        <v>2.37</v>
      </c>
      <c r="E19" s="134">
        <f>ROUND(VALUE(SUBSTITUTE(実質収支比率等に係る経年分析!I$48,"▲","-")),2)</f>
        <v>2.2999999999999998</v>
      </c>
      <c r="F19" s="134">
        <f>ROUND(VALUE(SUBSTITUTE(実質収支比率等に係る経年分析!J$48,"▲","-")),2)</f>
        <v>6.11</v>
      </c>
    </row>
    <row r="20" spans="1:11" x14ac:dyDescent="0.15">
      <c r="A20" s="134" t="s">
        <v>43</v>
      </c>
      <c r="B20" s="134">
        <f>ROUND(VALUE(SUBSTITUTE(実質収支比率等に係る経年分析!F$47,"▲","-")),2)</f>
        <v>4.67</v>
      </c>
      <c r="C20" s="134">
        <f>ROUND(VALUE(SUBSTITUTE(実質収支比率等に係る経年分析!G$47,"▲","-")),2)</f>
        <v>5.61</v>
      </c>
      <c r="D20" s="134">
        <f>ROUND(VALUE(SUBSTITUTE(実質収支比率等に係る経年分析!H$47,"▲","-")),2)</f>
        <v>5.81</v>
      </c>
      <c r="E20" s="134">
        <f>ROUND(VALUE(SUBSTITUTE(実質収支比率等に係る経年分析!I$47,"▲","-")),2)</f>
        <v>3.99</v>
      </c>
      <c r="F20" s="134">
        <f>ROUND(VALUE(SUBSTITUTE(実質収支比率等に係る経年分析!J$47,"▲","-")),2)</f>
        <v>5.05</v>
      </c>
    </row>
    <row r="21" spans="1:11" x14ac:dyDescent="0.15">
      <c r="A21" s="134" t="s">
        <v>44</v>
      </c>
      <c r="B21" s="134">
        <f>IF(ISNUMBER(VALUE(SUBSTITUTE(実質収支比率等に係る経年分析!F$49,"▲","-"))),ROUND(VALUE(SUBSTITUTE(実質収支比率等に係る経年分析!F$49,"▲","-")),2),NA())</f>
        <v>-1.06</v>
      </c>
      <c r="C21" s="134">
        <f>IF(ISNUMBER(VALUE(SUBSTITUTE(実質収支比率等に係る経年分析!G$49,"▲","-"))),ROUND(VALUE(SUBSTITUTE(実質収支比率等に係る経年分析!G$49,"▲","-")),2),NA())</f>
        <v>-0.18</v>
      </c>
      <c r="D21" s="134">
        <f>IF(ISNUMBER(VALUE(SUBSTITUTE(実質収支比率等に係る経年分析!H$49,"▲","-"))),ROUND(VALUE(SUBSTITUTE(実質収支比率等に係る経年分析!H$49,"▲","-")),2),NA())</f>
        <v>2.09</v>
      </c>
      <c r="E21" s="134">
        <f>IF(ISNUMBER(VALUE(SUBSTITUTE(実質収支比率等に係る経年分析!I$49,"▲","-"))),ROUND(VALUE(SUBSTITUTE(実質収支比率等に係る経年分析!I$49,"▲","-")),2),NA())</f>
        <v>-2.2000000000000002</v>
      </c>
      <c r="F21" s="134">
        <f>IF(ISNUMBER(VALUE(SUBSTITUTE(実質収支比率等に係る経年分析!J$49,"▲","-"))),ROUND(VALUE(SUBSTITUTE(実質収支比率等に係る経年分析!J$49,"▲","-")),2),NA())</f>
        <v>5</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介護サービス事業会計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工業用水道事業会計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1.36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0.52</v>
      </c>
      <c r="F32" s="135">
        <f>IF(ROUND(VALUE(SUBSTITUTE(連結実質赤字比率に係る赤字・黒字の構成分析!H$38,"▲", "-")), 2) &lt; 0, ABS(ROUND(VALUE(SUBSTITUTE(連結実質赤字比率に係る赤字・黒字の構成分析!H$38,"▲", "-")), 2)), NA())</f>
        <v>0.39</v>
      </c>
      <c r="G32" s="135" t="e">
        <f>IF(ROUND(VALUE(SUBSTITUTE(連結実質赤字比率に係る赤字・黒字の構成分析!H$38,"▲", "-")), 2) &gt;= 0, ABS(ROUND(VALUE(SUBSTITUTE(連結実質赤字比率に係る赤字・黒字の構成分析!H$38,"▲", "-")), 2)), NA())</f>
        <v>#N/A</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x14ac:dyDescent="0.15">
      <c r="A33" s="135" t="str">
        <f>IF(連結実質赤字比率に係る赤字・黒字の構成分析!C$37="",NA(),連結実質赤字比率に係る赤字・黒字の構成分析!C$37)</f>
        <v>国民健康保険会計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0.53</v>
      </c>
    </row>
    <row r="34" spans="1:16" x14ac:dyDescent="0.15">
      <c r="A34" s="135" t="str">
        <f>IF(連結実質赤字比率に係る赤字・黒字の構成分析!C$36="",NA(),連結実質赤字比率に係る赤字・黒字の構成分析!C$36)</f>
        <v>介護保険会計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0.74</v>
      </c>
    </row>
    <row r="35" spans="1:16" x14ac:dyDescent="0.15">
      <c r="A35" s="135" t="str">
        <f>IF(連結実質赤字比率に係る赤字・黒字の構成分析!C$35="",NA(),連結実質赤字比率に係る赤字・黒字の構成分析!C$35)</f>
        <v>病院事業会計</v>
      </c>
      <c r="B35" s="135">
        <f>IF(ROUND(VALUE(SUBSTITUTE(連結実質赤字比率に係る赤字・黒字の構成分析!F$35,"▲", "-")), 2) &lt; 0, ABS(ROUND(VALUE(SUBSTITUTE(連結実質赤字比率に係る赤字・黒字の構成分析!F$35,"▲", "-")), 2)), NA())</f>
        <v>13.11</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10.34</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8.09</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2.8</v>
      </c>
      <c r="I35" s="135" t="e">
        <f>IF(ROUND(VALUE(SUBSTITUTE(連結実質赤字比率に係る赤字・黒字の構成分析!I$35,"▲", "-")), 2) &gt;= 0, ABS(ROUND(VALUE(SUBSTITUTE(連結実質赤字比率に係る赤字・黒字の構成分析!I$35,"▲", "-")), 2)), NA())</f>
        <v>#N/A</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0.62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2.36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2.29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6.11</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2128</v>
      </c>
      <c r="E42" s="136"/>
      <c r="F42" s="136"/>
      <c r="G42" s="136">
        <f>'実質公債費比率（分子）の構造'!L$52</f>
        <v>2060</v>
      </c>
      <c r="H42" s="136"/>
      <c r="I42" s="136"/>
      <c r="J42" s="136">
        <f>'実質公債費比率（分子）の構造'!M$52</f>
        <v>2155</v>
      </c>
      <c r="K42" s="136"/>
      <c r="L42" s="136"/>
      <c r="M42" s="136">
        <f>'実質公債費比率（分子）の構造'!N$52</f>
        <v>2146</v>
      </c>
      <c r="N42" s="136"/>
      <c r="O42" s="136"/>
      <c r="P42" s="136">
        <f>'実質公債費比率（分子）の構造'!O$52</f>
        <v>2034</v>
      </c>
    </row>
    <row r="43" spans="1:16" x14ac:dyDescent="0.15">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3</v>
      </c>
      <c r="O43" s="136"/>
      <c r="P43" s="136"/>
    </row>
    <row r="44" spans="1:16" x14ac:dyDescent="0.15">
      <c r="A44" s="136" t="s">
        <v>53</v>
      </c>
      <c r="B44" s="136">
        <f>'実質公債費比率（分子）の構造'!K$50</f>
        <v>294</v>
      </c>
      <c r="C44" s="136"/>
      <c r="D44" s="136"/>
      <c r="E44" s="136">
        <f>'実質公債費比率（分子）の構造'!L$50</f>
        <v>230</v>
      </c>
      <c r="F44" s="136"/>
      <c r="G44" s="136"/>
      <c r="H44" s="136">
        <f>'実質公債費比率（分子）の構造'!M$50</f>
        <v>229</v>
      </c>
      <c r="I44" s="136"/>
      <c r="J44" s="136"/>
      <c r="K44" s="136">
        <f>'実質公債費比率（分子）の構造'!N$50</f>
        <v>228</v>
      </c>
      <c r="L44" s="136"/>
      <c r="M44" s="136"/>
      <c r="N44" s="136">
        <f>'実質公債費比率（分子）の構造'!O$50</f>
        <v>29</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926</v>
      </c>
      <c r="C46" s="136"/>
      <c r="D46" s="136"/>
      <c r="E46" s="136">
        <f>'実質公債費比率（分子）の構造'!L$48</f>
        <v>879</v>
      </c>
      <c r="F46" s="136"/>
      <c r="G46" s="136"/>
      <c r="H46" s="136">
        <f>'実質公債費比率（分子）の構造'!M$48</f>
        <v>829</v>
      </c>
      <c r="I46" s="136"/>
      <c r="J46" s="136"/>
      <c r="K46" s="136">
        <f>'実質公債費比率（分子）の構造'!N$48</f>
        <v>820</v>
      </c>
      <c r="L46" s="136"/>
      <c r="M46" s="136"/>
      <c r="N46" s="136">
        <f>'実質公債費比率（分子）の構造'!O$48</f>
        <v>814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2675</v>
      </c>
      <c r="C49" s="136"/>
      <c r="D49" s="136"/>
      <c r="E49" s="136">
        <f>'実質公債費比率（分子）の構造'!L$45</f>
        <v>2495</v>
      </c>
      <c r="F49" s="136"/>
      <c r="G49" s="136"/>
      <c r="H49" s="136">
        <f>'実質公債費比率（分子）の構造'!M$45</f>
        <v>2512</v>
      </c>
      <c r="I49" s="136"/>
      <c r="J49" s="136"/>
      <c r="K49" s="136">
        <f>'実質公債費比率（分子）の構造'!N$45</f>
        <v>2380</v>
      </c>
      <c r="L49" s="136"/>
      <c r="M49" s="136"/>
      <c r="N49" s="136">
        <f>'実質公債費比率（分子）の構造'!O$45</f>
        <v>2267</v>
      </c>
      <c r="O49" s="136"/>
      <c r="P49" s="136"/>
    </row>
    <row r="50" spans="1:16" x14ac:dyDescent="0.15">
      <c r="A50" s="136" t="s">
        <v>59</v>
      </c>
      <c r="B50" s="136" t="e">
        <f>NA()</f>
        <v>#N/A</v>
      </c>
      <c r="C50" s="136">
        <f>IF(ISNUMBER('実質公債費比率（分子）の構造'!K$53),'実質公債費比率（分子）の構造'!K$53,NA())</f>
        <v>1768</v>
      </c>
      <c r="D50" s="136" t="e">
        <f>NA()</f>
        <v>#N/A</v>
      </c>
      <c r="E50" s="136" t="e">
        <f>NA()</f>
        <v>#N/A</v>
      </c>
      <c r="F50" s="136">
        <f>IF(ISNUMBER('実質公債費比率（分子）の構造'!L$53),'実質公債費比率（分子）の構造'!L$53,NA())</f>
        <v>1545</v>
      </c>
      <c r="G50" s="136" t="e">
        <f>NA()</f>
        <v>#N/A</v>
      </c>
      <c r="H50" s="136" t="e">
        <f>NA()</f>
        <v>#N/A</v>
      </c>
      <c r="I50" s="136">
        <f>IF(ISNUMBER('実質公債費比率（分子）の構造'!M$53),'実質公債費比率（分子）の構造'!M$53,NA())</f>
        <v>1416</v>
      </c>
      <c r="J50" s="136" t="e">
        <f>NA()</f>
        <v>#N/A</v>
      </c>
      <c r="K50" s="136" t="e">
        <f>NA()</f>
        <v>#N/A</v>
      </c>
      <c r="L50" s="136">
        <f>IF(ISNUMBER('実質公債費比率（分子）の構造'!N$53),'実質公債費比率（分子）の構造'!N$53,NA())</f>
        <v>1283</v>
      </c>
      <c r="M50" s="136" t="e">
        <f>NA()</f>
        <v>#N/A</v>
      </c>
      <c r="N50" s="136" t="e">
        <f>NA()</f>
        <v>#N/A</v>
      </c>
      <c r="O50" s="136">
        <f>IF(ISNUMBER('実質公債費比率（分子）の構造'!O$53),'実質公債費比率（分子）の構造'!O$53,NA())</f>
        <v>1079</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18862</v>
      </c>
      <c r="E56" s="135"/>
      <c r="F56" s="135"/>
      <c r="G56" s="135">
        <f>'将来負担比率（分子）の構造'!J$51</f>
        <v>18309</v>
      </c>
      <c r="H56" s="135"/>
      <c r="I56" s="135"/>
      <c r="J56" s="135">
        <f>'将来負担比率（分子）の構造'!K$51</f>
        <v>17886</v>
      </c>
      <c r="K56" s="135"/>
      <c r="L56" s="135"/>
      <c r="M56" s="135">
        <f>'将来負担比率（分子）の構造'!L$51</f>
        <v>17661</v>
      </c>
      <c r="N56" s="135"/>
      <c r="O56" s="135"/>
      <c r="P56" s="135">
        <f>'将来負担比率（分子）の構造'!M$51</f>
        <v>16892</v>
      </c>
    </row>
    <row r="57" spans="1:16" x14ac:dyDescent="0.15">
      <c r="A57" s="135" t="s">
        <v>35</v>
      </c>
      <c r="B57" s="135"/>
      <c r="C57" s="135"/>
      <c r="D57" s="135">
        <f>'将来負担比率（分子）の構造'!I$50</f>
        <v>3604</v>
      </c>
      <c r="E57" s="135"/>
      <c r="F57" s="135"/>
      <c r="G57" s="135">
        <f>'将来負担比率（分子）の構造'!J$50</f>
        <v>3114</v>
      </c>
      <c r="H57" s="135"/>
      <c r="I57" s="135"/>
      <c r="J57" s="135">
        <f>'将来負担比率（分子）の構造'!K$50</f>
        <v>2629</v>
      </c>
      <c r="K57" s="135"/>
      <c r="L57" s="135"/>
      <c r="M57" s="135">
        <f>'将来負担比率（分子）の構造'!L$50</f>
        <v>2430</v>
      </c>
      <c r="N57" s="135"/>
      <c r="O57" s="135"/>
      <c r="P57" s="135">
        <f>'将来負担比率（分子）の構造'!M$50</f>
        <v>2269</v>
      </c>
    </row>
    <row r="58" spans="1:16" x14ac:dyDescent="0.15">
      <c r="A58" s="135" t="s">
        <v>34</v>
      </c>
      <c r="B58" s="135"/>
      <c r="C58" s="135"/>
      <c r="D58" s="135">
        <f>'将来負担比率（分子）の構造'!I$49</f>
        <v>638</v>
      </c>
      <c r="E58" s="135"/>
      <c r="F58" s="135"/>
      <c r="G58" s="135">
        <f>'将来負担比率（分子）の構造'!J$49</f>
        <v>766</v>
      </c>
      <c r="H58" s="135"/>
      <c r="I58" s="135"/>
      <c r="J58" s="135">
        <f>'将来負担比率（分子）の構造'!K$49</f>
        <v>784</v>
      </c>
      <c r="K58" s="135"/>
      <c r="L58" s="135"/>
      <c r="M58" s="135">
        <f>'将来負担比率（分子）の構造'!L$49</f>
        <v>599</v>
      </c>
      <c r="N58" s="135"/>
      <c r="O58" s="135"/>
      <c r="P58" s="135">
        <f>'将来負担比率（分子）の構造'!M$49</f>
        <v>714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f>'将来負担比率（分子）の構造'!I$47</f>
        <v>933</v>
      </c>
      <c r="C60" s="135"/>
      <c r="D60" s="135"/>
      <c r="E60" s="135">
        <f>'将来負担比率（分子）の構造'!J$47</f>
        <v>718</v>
      </c>
      <c r="F60" s="135"/>
      <c r="G60" s="135"/>
      <c r="H60" s="135">
        <f>'将来負担比率（分子）の構造'!K$47</f>
        <v>458</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854</v>
      </c>
      <c r="C61" s="135"/>
      <c r="D61" s="135"/>
      <c r="E61" s="135">
        <f>'将来負担比率（分子）の構造'!J$46</f>
        <v>856</v>
      </c>
      <c r="F61" s="135"/>
      <c r="G61" s="135"/>
      <c r="H61" s="135">
        <f>'将来負担比率（分子）の構造'!K$46</f>
        <v>857</v>
      </c>
      <c r="I61" s="135"/>
      <c r="J61" s="135"/>
      <c r="K61" s="135">
        <f>'将来負担比率（分子）の構造'!L$46</f>
        <v>735</v>
      </c>
      <c r="L61" s="135"/>
      <c r="M61" s="135"/>
      <c r="N61" s="135">
        <f>'将来負担比率（分子）の構造'!M$46</f>
        <v>17</v>
      </c>
      <c r="O61" s="135"/>
      <c r="P61" s="135"/>
    </row>
    <row r="62" spans="1:16" x14ac:dyDescent="0.15">
      <c r="A62" s="135" t="s">
        <v>29</v>
      </c>
      <c r="B62" s="135">
        <f>'将来負担比率（分子）の構造'!I$45</f>
        <v>4750</v>
      </c>
      <c r="C62" s="135"/>
      <c r="D62" s="135"/>
      <c r="E62" s="135">
        <f>'将来負担比率（分子）の構造'!J$45</f>
        <v>4686</v>
      </c>
      <c r="F62" s="135"/>
      <c r="G62" s="135"/>
      <c r="H62" s="135">
        <f>'将来負担比率（分子）の構造'!K$45</f>
        <v>4470</v>
      </c>
      <c r="I62" s="135"/>
      <c r="J62" s="135"/>
      <c r="K62" s="135">
        <f>'将来負担比率（分子）の構造'!L$45</f>
        <v>4163</v>
      </c>
      <c r="L62" s="135"/>
      <c r="M62" s="135"/>
      <c r="N62" s="135">
        <f>'将来負担比率（分子）の構造'!M$45</f>
        <v>4003</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11881</v>
      </c>
      <c r="C64" s="135"/>
      <c r="D64" s="135"/>
      <c r="E64" s="135">
        <f>'将来負担比率（分子）の構造'!J$43</f>
        <v>11300</v>
      </c>
      <c r="F64" s="135"/>
      <c r="G64" s="135"/>
      <c r="H64" s="135">
        <f>'将来負担比率（分子）の構造'!K$43</f>
        <v>11018</v>
      </c>
      <c r="I64" s="135"/>
      <c r="J64" s="135"/>
      <c r="K64" s="135">
        <f>'将来負担比率（分子）の構造'!L$43</f>
        <v>10487</v>
      </c>
      <c r="L64" s="135"/>
      <c r="M64" s="135"/>
      <c r="N64" s="135">
        <f>'将来負担比率（分子）の構造'!M$43</f>
        <v>10036</v>
      </c>
      <c r="O64" s="135"/>
      <c r="P64" s="135"/>
    </row>
    <row r="65" spans="1:16" x14ac:dyDescent="0.15">
      <c r="A65" s="135" t="s">
        <v>26</v>
      </c>
      <c r="B65" s="135">
        <f>'将来負担比率（分子）の構造'!I$42</f>
        <v>1200</v>
      </c>
      <c r="C65" s="135"/>
      <c r="D65" s="135"/>
      <c r="E65" s="135">
        <f>'将来負担比率（分子）の構造'!J$42</f>
        <v>973</v>
      </c>
      <c r="F65" s="135"/>
      <c r="G65" s="135"/>
      <c r="H65" s="135">
        <f>'将来負担比率（分子）の構造'!K$42</f>
        <v>780</v>
      </c>
      <c r="I65" s="135"/>
      <c r="J65" s="135"/>
      <c r="K65" s="135">
        <f>'将来負担比率（分子）の構造'!L$42</f>
        <v>560</v>
      </c>
      <c r="L65" s="135"/>
      <c r="M65" s="135"/>
      <c r="N65" s="135">
        <f>'将来負担比率（分子）の構造'!M$42</f>
        <v>96</v>
      </c>
      <c r="O65" s="135"/>
      <c r="P65" s="135"/>
    </row>
    <row r="66" spans="1:16" x14ac:dyDescent="0.15">
      <c r="A66" s="135" t="s">
        <v>25</v>
      </c>
      <c r="B66" s="135">
        <f>'将来負担比率（分子）の構造'!I$41</f>
        <v>20799</v>
      </c>
      <c r="C66" s="135"/>
      <c r="D66" s="135"/>
      <c r="E66" s="135">
        <f>'将来負担比率（分子）の構造'!J$41</f>
        <v>19558</v>
      </c>
      <c r="F66" s="135"/>
      <c r="G66" s="135"/>
      <c r="H66" s="135">
        <f>'将来負担比率（分子）の構造'!K$41</f>
        <v>18315</v>
      </c>
      <c r="I66" s="135"/>
      <c r="J66" s="135"/>
      <c r="K66" s="135">
        <f>'将来負担比率（分子）の構造'!L$41</f>
        <v>17836</v>
      </c>
      <c r="L66" s="135"/>
      <c r="M66" s="135"/>
      <c r="N66" s="135">
        <f>'将来負担比率（分子）の構造'!M$41</f>
        <v>18578</v>
      </c>
      <c r="O66" s="135"/>
      <c r="P66" s="135"/>
    </row>
    <row r="67" spans="1:16" x14ac:dyDescent="0.15">
      <c r="A67" s="135" t="s">
        <v>63</v>
      </c>
      <c r="B67" s="135" t="e">
        <f>NA()</f>
        <v>#N/A</v>
      </c>
      <c r="C67" s="135">
        <f>IF(ISNUMBER('将来負担比率（分子）の構造'!I$52), IF('将来負担比率（分子）の構造'!I$52 &lt; 0, 0, '将来負担比率（分子）の構造'!I$52), NA())</f>
        <v>17313</v>
      </c>
      <c r="D67" s="135" t="e">
        <f>NA()</f>
        <v>#N/A</v>
      </c>
      <c r="E67" s="135" t="e">
        <f>NA()</f>
        <v>#N/A</v>
      </c>
      <c r="F67" s="135">
        <f>IF(ISNUMBER('将来負担比率（分子）の構造'!J$52), IF('将来負担比率（分子）の構造'!J$52 &lt; 0, 0, '将来負担比率（分子）の構造'!J$52), NA())</f>
        <v>15900</v>
      </c>
      <c r="G67" s="135" t="e">
        <f>NA()</f>
        <v>#N/A</v>
      </c>
      <c r="H67" s="135" t="e">
        <f>NA()</f>
        <v>#N/A</v>
      </c>
      <c r="I67" s="135">
        <f>IF(ISNUMBER('将来負担比率（分子）の構造'!K$52), IF('将来負担比率（分子）の構造'!K$52 &lt; 0, 0, '将来負担比率（分子）の構造'!K$52), NA())</f>
        <v>14598</v>
      </c>
      <c r="J67" s="135" t="e">
        <f>NA()</f>
        <v>#N/A</v>
      </c>
      <c r="K67" s="135" t="e">
        <f>NA()</f>
        <v>#N/A</v>
      </c>
      <c r="L67" s="135">
        <f>IF(ISNUMBER('将来負担比率（分子）の構造'!L$52), IF('将来負担比率（分子）の構造'!L$52 &lt; 0, 0, '将来負担比率（分子）の構造'!L$52), NA())</f>
        <v>13090</v>
      </c>
      <c r="M67" s="135" t="e">
        <f>NA()</f>
        <v>#N/A</v>
      </c>
      <c r="N67" s="135" t="e">
        <f>NA()</f>
        <v>#N/A</v>
      </c>
      <c r="O67" s="135">
        <f>IF(ISNUMBER('将来負担比率（分子）の構造'!M$52), IF('将来負担比率（分子）の構造'!M$52 &lt; 0, 0, '将来負担比率（分子）の構造'!M$52), NA())</f>
        <v>12856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2017-05-08T04:41:05Z</cp:lastPrinted>
  <dcterms:created xsi:type="dcterms:W3CDTF">2017-02-15T14:13:22Z</dcterms:created>
  <dcterms:modified xsi:type="dcterms:W3CDTF">2017-05-08T04:51:28Z</dcterms:modified>
</cp:coreProperties>
</file>