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102\data\財政課\財政情報開示\H29\再分析後\"/>
    </mc:Choice>
  </mc:AlternateContent>
  <bookViews>
    <workbookView xWindow="0" yWindow="0" windowWidth="20490" windowHeight="8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C36" i="10"/>
  <c r="CO35" i="10"/>
  <c r="BW35" i="10"/>
  <c r="BE35"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BE34" i="10" l="1"/>
  <c r="CO34" i="10"/>
</calcChain>
</file>

<file path=xl/sharedStrings.xml><?xml version="1.0" encoding="utf-8"?>
<sst xmlns="http://schemas.openxmlformats.org/spreadsheetml/2006/main" count="1027" uniqueCount="580">
  <si>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</si>
  <si>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</si>
  <si>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</si>
  <si>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</si>
  <si>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</si>
  <si>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</si>
  <si>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</si>
  <si>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</si>
  <si>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</si>
  <si>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</si>
  <si>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</si>
  <si>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</si>
  <si>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</si>
  <si>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</si>
  <si>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</si>
  <si>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</si>
  <si>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</si>
  <si>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</si>
  <si>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</si>
  <si>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</si>
  <si>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</si>
  <si>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</si>
  <si>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</si>
  <si>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</si>
  <si>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</si>
  <si>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</si>
  <si>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</si>
  <si>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</si>
  <si>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</si>
  <si>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</si>
  <si>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</si>
  <si>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</si>
  <si>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</si>
  <si>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</si>
  <si>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</si>
  <si>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</si>
  <si>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</si>
  <si>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</si>
  <si>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</si>
  <si>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</si>
  <si>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</si>
  <si>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</si>
  <si>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</si>
  <si>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</si>
  <si>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</si>
  <si>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</si>
  <si>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</si>
  <si>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</si>
  <si>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</si>
  <si>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</si>
  <si>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</si>
  <si>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</si>
  <si>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</si>
  <si>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</si>
  <si>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</si>
  <si>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</si>
  <si>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</si>
  <si>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</si>
  <si>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</si>
  <si>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</si>
  <si>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</si>
  <si>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</si>
  <si>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</si>
  <si>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</si>
  <si>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</si>
  <si>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</si>
  <si>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</si>
  <si>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</si>
  <si>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</si>
  <si>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</si>
  <si>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</si>
  <si>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</si>
  <si>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</si>
  <si>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</si>
  <si>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</si>
  <si>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</si>
  <si>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</si>
  <si>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</si>
  <si>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</si>
  <si>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</si>
  <si>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</si>
  <si>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</si>
  <si>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</si>
  <si>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</si>
  <si>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</si>
  <si>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</si>
  <si>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</si>
  <si>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</si>
  <si>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</si>
  <si>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</si>
  <si>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</si>
  <si>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</si>
  <si>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</si>
  <si>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</si>
  <si>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</si>
  <si>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</si>
  <si>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</si>
  <si>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</si>
  <si>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</si>
  <si>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</si>
  <si>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</si>
  <si>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</si>
  <si>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</si>
  <si>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</si>
  <si>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</si>
  <si>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</si>
  <si>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</si>
  <si>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</si>
  <si>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</si>
  <si>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</si>
  <si>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</si>
  <si>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</si>
  <si>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</si>
  <si>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</si>
  <si>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</si>
  <si>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</si>
  <si>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</si>
  <si>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</si>
  <si>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</si>
  <si>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</si>
  <si>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</si>
  <si>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</si>
  <si>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</si>
  <si>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</si>
  <si>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</si>
  <si>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</si>
  <si>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</si>
  <si>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</si>
  <si>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</si>
  <si>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</si>
  <si>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</si>
  <si>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</si>
  <si>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</si>
  <si>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</si>
  <si>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</si>
  <si>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</si>
  <si>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</si>
  <si>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</si>
  <si>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</si>
  <si>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</si>
  <si>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</si>
  <si>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</si>
  <si>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</si>
  <si>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</si>
  <si>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</si>
  <si>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</si>
  <si>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</si>
  <si>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</si>
  <si>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</si>
  <si>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</si>
  <si>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</si>
  <si>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</si>
  <si>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</si>
  <si>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</si>
  <si>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</si>
  <si>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</si>
  <si>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</si>
  <si>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</si>
  <si>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</si>
  <si>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</si>
  <si>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</si>
  <si>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</si>
  <si>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</si>
  <si>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</si>
  <si>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</si>
  <si>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</si>
  <si>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</si>
  <si>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</si>
  <si>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</si>
  <si>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</si>
  <si>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</si>
  <si>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</si>
  <si>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</si>
  <si>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</si>
  <si>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</si>
  <si>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</si>
  <si>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</si>
  <si>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</si>
  <si>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</si>
  <si>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</si>
  <si>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</si>
  <si>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</si>
  <si>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</si>
  <si>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</si>
  <si>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</si>
  <si>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</si>
  <si>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</si>
  <si>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</si>
  <si>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</si>
  <si>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</si>
  <si>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</si>
  <si>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</si>
  <si>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</si>
  <si>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</si>
  <si>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</si>
  <si>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</si>
  <si>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</si>
  <si>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</si>
  <si>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</si>
  <si>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</si>
  <si>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</si>
  <si>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</si>
  <si>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</si>
  <si>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</si>
  <si>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</si>
  <si>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</si>
  <si>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</si>
  <si>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北海道美唄市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</si>
  <si>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</si>
  <si>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</si>
  <si>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</si>
  <si>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</si>
  <si>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</si>
  <si>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</si>
  <si>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</si>
  <si>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</si>
  <si>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</si>
  <si>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</si>
  <si>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</si>
  <si>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</si>
  <si>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</si>
  <si>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</si>
  <si>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</si>
  <si>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</si>
  <si>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</si>
  <si>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</si>
  <si>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</si>
  <si>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</si>
  <si>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</si>
  <si>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</si>
  <si>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</si>
  <si>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</si>
  <si>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</si>
  <si>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</si>
  <si>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</si>
  <si>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</si>
  <si>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</si>
  <si>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</si>
  <si>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</si>
  <si>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</si>
  <si>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</si>
  <si>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</si>
  <si>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</si>
  <si>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</si>
  <si>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</si>
  <si>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</si>
  <si>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</si>
  <si>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</si>
  <si>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</si>
  <si>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</si>
  <si>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</si>
  <si>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</si>
  <si>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</si>
  <si>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</si>
  <si>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</si>
  <si>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</si>
  <si>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</si>
  <si>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</si>
  <si>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</si>
  <si>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</si>
  <si>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</si>
  <si>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</si>
  <si>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</si>
  <si>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</si>
  <si>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</si>
  <si>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</si>
  <si>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</si>
  <si>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</si>
  <si>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</si>
  <si>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</si>
  <si>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</si>
  <si>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</si>
  <si>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</si>
  <si>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</si>
  <si>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</si>
  <si>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</si>
  <si>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</si>
  <si>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</si>
  <si>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</si>
  <si>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</si>
  <si>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</si>
  <si>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</si>
  <si>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</si>
  <si>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</si>
  <si>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</si>
  <si>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</si>
  <si>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</si>
  <si>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</si>
  <si>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</si>
  <si>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</si>
  <si>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</si>
  <si>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</si>
  <si>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</si>
  <si>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</si>
  <si>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</si>
  <si>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</si>
  <si>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</si>
  <si>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</si>
  <si>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</si>
  <si>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</si>
  <si>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</si>
  <si>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</si>
  <si>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</si>
  <si>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</si>
  <si>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</si>
  <si>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</si>
  <si>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</si>
  <si>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</si>
  <si>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</si>
  <si>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</si>
  <si>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</si>
  <si>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</si>
  <si>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</si>
  <si>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</si>
  <si>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</si>
  <si>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</si>
  <si>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</si>
  <si>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</si>
  <si>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</si>
  <si>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</si>
  <si>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</si>
  <si>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</si>
  <si>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</si>
  <si>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</si>
  <si>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</si>
  <si>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</si>
  <si>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</si>
  <si>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</si>
  <si>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</si>
  <si>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</si>
  <si>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</si>
  <si>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工業用水道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</si>
  <si>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</si>
  <si>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</si>
  <si>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</si>
  <si>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</si>
  <si>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</si>
  <si>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</si>
  <si>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</si>
  <si>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</si>
  <si>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</si>
  <si>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</si>
  <si>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</si>
  <si>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</si>
  <si>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</si>
  <si>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</si>
  <si>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</si>
  <si>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</si>
  <si>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</si>
  <si>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</si>
  <si>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</si>
  <si>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</si>
  <si>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</si>
  <si>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</si>
  <si>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</si>
  <si>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</si>
  <si>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</si>
  <si>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北海道美唄市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</si>
  <si>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</si>
  <si>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</si>
  <si>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</si>
  <si>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</si>
  <si>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</si>
  <si>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</si>
  <si>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</si>
  <si>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</si>
  <si>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</si>
  <si>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</si>
  <si>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</si>
  <si>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</si>
  <si>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</si>
  <si>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</si>
  <si>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</si>
  <si>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</si>
  <si>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</si>
  <si>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</si>
  <si>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</si>
  <si>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</si>
  <si>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市民バス会計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</si>
  <si>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</si>
  <si>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</si>
  <si>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</si>
  <si>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</si>
  <si>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</si>
  <si>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</si>
  <si>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</si>
  <si>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</si>
  <si>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</si>
  <si>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</si>
  <si>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</si>
  <si>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</si>
  <si>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</si>
  <si>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</si>
  <si>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</si>
  <si>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介護サービス事業会計</t>
    <phoneticPr fontId="5"/>
  </si>
  <si>
    <t>-</t>
    <phoneticPr fontId="5"/>
  </si>
  <si>
    <t>後期高齢者医療会計</t>
    <phoneticPr fontId="5"/>
  </si>
  <si>
    <t>水道事業会計</t>
    <phoneticPr fontId="5"/>
  </si>
  <si>
    <t>法適用企業</t>
    <phoneticPr fontId="5"/>
  </si>
  <si>
    <t>工業用水道事業会計</t>
    <phoneticPr fontId="5"/>
  </si>
  <si>
    <t>病院事業会計</t>
    <phoneticPr fontId="5"/>
  </si>
  <si>
    <t>下水道会計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</si>
  <si>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</si>
  <si>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</si>
  <si>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</si>
  <si>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</si>
  <si>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</si>
  <si>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</si>
  <si>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</si>
  <si>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</si>
  <si>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</si>
  <si>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</si>
  <si>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</si>
  <si>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</si>
  <si>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</si>
  <si>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</si>
  <si>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</si>
  <si>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</si>
  <si>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</si>
  <si>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</si>
  <si>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</si>
  <si>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</si>
  <si>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</si>
  <si>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</si>
  <si>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</si>
  <si>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</si>
  <si>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</si>
  <si>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</si>
  <si>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</si>
  <si>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</si>
  <si>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</si>
  <si>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</si>
  <si>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</si>
  <si>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</si>
  <si>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</si>
  <si>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</si>
  <si>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</si>
  <si>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</si>
  <si>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</si>
  <si>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</si>
  <si>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</si>
  <si>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</si>
  <si>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</si>
  <si>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</si>
  <si>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</si>
  <si>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</si>
  <si>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</si>
  <si>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</si>
  <si>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</si>
  <si>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</si>
  <si>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</si>
  <si>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</si>
  <si>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</si>
  <si>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</si>
  <si>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</si>
  <si>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</si>
  <si>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</si>
  <si>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</si>
  <si>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</si>
  <si>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</si>
  <si>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</si>
  <si>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</si>
  <si>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</si>
  <si>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</si>
  <si>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</si>
  <si>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</si>
  <si>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</si>
  <si>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</si>
  <si>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</si>
  <si>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</si>
  <si>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</si>
  <si>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</si>
  <si>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</si>
  <si>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</si>
  <si>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</si>
  <si>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</si>
  <si>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</si>
  <si>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</si>
  <si>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</si>
  <si>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</si>
  <si>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</si>
  <si>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</si>
  <si>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</si>
  <si>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</si>
  <si>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</si>
  <si>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</si>
  <si>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</si>
  <si>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</si>
  <si>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</si>
  <si>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</si>
  <si>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</si>
  <si>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</si>
  <si>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</si>
  <si>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</si>
  <si>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</si>
  <si>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</si>
  <si>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</si>
  <si>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</si>
  <si>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</si>
  <si>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</si>
  <si>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</si>
  <si>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</si>
  <si>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</si>
  <si>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</si>
  <si>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</si>
  <si>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</si>
  <si>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</si>
  <si>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</si>
  <si>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</si>
  <si>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</si>
  <si>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</si>
  <si>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</si>
  <si>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</si>
  <si>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</si>
  <si>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</si>
  <si>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</si>
  <si>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</si>
  <si>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</si>
  <si>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</si>
  <si>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</si>
  <si>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</si>
  <si>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</si>
  <si>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</si>
  <si>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</si>
  <si>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</si>
  <si>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</si>
  <si>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</si>
  <si>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</si>
  <si>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</si>
  <si>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</si>
  <si>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</si>
  <si>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</si>
  <si>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</si>
  <si>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</si>
  <si>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</si>
  <si>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</si>
  <si>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</si>
  <si>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</si>
  <si>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</si>
  <si>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</si>
  <si>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</si>
  <si>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</si>
  <si>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</si>
  <si>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</si>
  <si>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2.20</t>
  </si>
  <si>
    <t>▲ 3.64</t>
  </si>
  <si>
    <t>病院事業会計</t>
  </si>
  <si>
    <t>▲ 8.09</t>
  </si>
  <si>
    <t>▲ 2.80</t>
  </si>
  <si>
    <t>水道事業会計</t>
  </si>
  <si>
    <t>▲ 0.39</t>
  </si>
  <si>
    <t>介護保険会計</t>
  </si>
  <si>
    <t>国民健康保険会計</t>
  </si>
  <si>
    <t>一般会計</t>
  </si>
  <si>
    <t>後期高齢者医療会計</t>
  </si>
  <si>
    <t>市民バス会計</t>
  </si>
  <si>
    <t>介護サービス事業会計</t>
  </si>
  <si>
    <t>その他会計（赤字）</t>
  </si>
  <si>
    <t>その他会計（黒字）</t>
  </si>
  <si>
    <t>美唄ハイテクセンター</t>
    <rPh sb="0" eb="2">
      <t>ビバイ</t>
    </rPh>
    <phoneticPr fontId="11"/>
  </si>
  <si>
    <t>福祉基金</t>
    <phoneticPr fontId="11"/>
  </si>
  <si>
    <t>青少年育成基金</t>
    <phoneticPr fontId="11"/>
  </si>
  <si>
    <t>農業振興基金</t>
    <phoneticPr fontId="11"/>
  </si>
  <si>
    <t>交流拠点施設整備基金</t>
    <phoneticPr fontId="11"/>
  </si>
  <si>
    <t>-</t>
    <phoneticPr fontId="11"/>
  </si>
  <si>
    <t>-</t>
    <phoneticPr fontId="11"/>
  </si>
  <si>
    <t>過疎地域自立促進特別事業基金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</si>
  <si>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</si>
  <si>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</si>
  <si>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</si>
  <si>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類似団体と比較して高い水準にあることから、今後、施設の老朽化に伴う更新や改修費用の増加による将来負担比率のさらなる悪化が懸念されるところである。このことから、第6期美唄市総合計画後期基本計画と整合性を図りつつも、美唄市公共施設等総合管理計画に基づく施設の適正な維持管理及び統廃合の検討を進めることにより、将来負担比率への影響を最小限にするよう努めていく。</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3" eb="25">
      <t>ルイジ</t>
    </rPh>
    <rPh sb="25" eb="27">
      <t>ダンタイ</t>
    </rPh>
    <rPh sb="28" eb="30">
      <t>ヒカク</t>
    </rPh>
    <rPh sb="32" eb="33">
      <t>タカ</t>
    </rPh>
    <rPh sb="34" eb="36">
      <t>スイジュン</t>
    </rPh>
    <rPh sb="44" eb="46">
      <t>コンゴ</t>
    </rPh>
    <rPh sb="47" eb="49">
      <t>シセツ</t>
    </rPh>
    <rPh sb="50" eb="53">
      <t>ロウキュウカ</t>
    </rPh>
    <rPh sb="54" eb="55">
      <t>トモナ</t>
    </rPh>
    <rPh sb="56" eb="58">
      <t>コウシン</t>
    </rPh>
    <rPh sb="59" eb="61">
      <t>カイシュウ</t>
    </rPh>
    <rPh sb="61" eb="63">
      <t>ヒヨウ</t>
    </rPh>
    <rPh sb="64" eb="66">
      <t>ゾウカ</t>
    </rPh>
    <rPh sb="69" eb="71">
      <t>ショウライ</t>
    </rPh>
    <rPh sb="71" eb="73">
      <t>フタン</t>
    </rPh>
    <rPh sb="73" eb="75">
      <t>ヒリツ</t>
    </rPh>
    <rPh sb="80" eb="82">
      <t>アッカ</t>
    </rPh>
    <rPh sb="83" eb="85">
      <t>ケネン</t>
    </rPh>
    <rPh sb="129" eb="132">
      <t>ビバイシ</t>
    </rPh>
    <rPh sb="132" eb="134">
      <t>コウキョウ</t>
    </rPh>
    <rPh sb="134" eb="136">
      <t>シセツ</t>
    </rPh>
    <rPh sb="136" eb="137">
      <t>トウ</t>
    </rPh>
    <rPh sb="137" eb="139">
      <t>ソウゴウ</t>
    </rPh>
    <rPh sb="139" eb="141">
      <t>カンリ</t>
    </rPh>
    <rPh sb="141" eb="143">
      <t>ケイカク</t>
    </rPh>
    <rPh sb="144" eb="145">
      <t>モト</t>
    </rPh>
    <rPh sb="147" eb="149">
      <t>シセツ</t>
    </rPh>
    <rPh sb="150" eb="152">
      <t>テキセイ</t>
    </rPh>
    <rPh sb="153" eb="155">
      <t>イジ</t>
    </rPh>
    <rPh sb="155" eb="157">
      <t>カンリ</t>
    </rPh>
    <rPh sb="157" eb="158">
      <t>オヨ</t>
    </rPh>
    <rPh sb="159" eb="162">
      <t>トウハイゴウ</t>
    </rPh>
    <rPh sb="163" eb="165">
      <t>ケントウ</t>
    </rPh>
    <rPh sb="166" eb="167">
      <t>スス</t>
    </rPh>
    <rPh sb="175" eb="177">
      <t>ショウライ</t>
    </rPh>
    <rPh sb="177" eb="179">
      <t>フタン</t>
    </rPh>
    <rPh sb="179" eb="181">
      <t>ヒリツ</t>
    </rPh>
    <rPh sb="183" eb="185">
      <t>エイキョウ</t>
    </rPh>
    <rPh sb="186" eb="189">
      <t>サイショウゲン</t>
    </rPh>
    <rPh sb="194" eb="195">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</si>
  <si>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</si>
  <si>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</si>
  <si>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</si>
  <si>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</si>
  <si>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</si>
  <si>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</si>
  <si>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と比較して高い水準にあるものの、第6期美唄市総合計画後期基本計画と整合性を図りながら、市債発行の抑制及び債務負担の計画的な解消に努め、比率の低減を図る。</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2" eb="24">
      <t>ヒカク</t>
    </rPh>
    <rPh sb="26" eb="27">
      <t>タカ</t>
    </rPh>
    <rPh sb="28" eb="30">
      <t>スイジュン</t>
    </rPh>
    <rPh sb="37" eb="38">
      <t>ダイ</t>
    </rPh>
    <rPh sb="39" eb="40">
      <t>キ</t>
    </rPh>
    <rPh sb="40" eb="43">
      <t>ビバイシ</t>
    </rPh>
    <rPh sb="43" eb="45">
      <t>ソウゴウ</t>
    </rPh>
    <rPh sb="45" eb="47">
      <t>ケイカク</t>
    </rPh>
    <rPh sb="47" eb="49">
      <t>コウキ</t>
    </rPh>
    <rPh sb="49" eb="51">
      <t>キホン</t>
    </rPh>
    <rPh sb="51" eb="53">
      <t>ケイカク</t>
    </rPh>
    <rPh sb="54" eb="57">
      <t>セイゴウセイ</t>
    </rPh>
    <rPh sb="58" eb="59">
      <t>ハカ</t>
    </rPh>
    <rPh sb="64" eb="66">
      <t>シサイ</t>
    </rPh>
    <rPh sb="66" eb="68">
      <t>ハッコウ</t>
    </rPh>
    <rPh sb="69" eb="71">
      <t>ヨクセイ</t>
    </rPh>
    <rPh sb="71" eb="72">
      <t>オヨ</t>
    </rPh>
    <rPh sb="73" eb="75">
      <t>サイム</t>
    </rPh>
    <rPh sb="75" eb="77">
      <t>フタン</t>
    </rPh>
    <rPh sb="78" eb="81">
      <t>ケイカクテキ</t>
    </rPh>
    <rPh sb="82" eb="84">
      <t>カイショウ</t>
    </rPh>
    <rPh sb="85" eb="86">
      <t>ツト</t>
    </rPh>
    <rPh sb="88" eb="90">
      <t>ヒリツ</t>
    </rPh>
    <rPh sb="91" eb="93">
      <t>テイゲン</t>
    </rPh>
    <rPh sb="94" eb="95">
      <t>ハカ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</si>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</sst>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BBBB-48D4-8FF4-4AF4A59DF5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45562</c:v>
                </c:pt>
                <c:pt idx="1">
                  <c:v>73555</c:v>
                </c:pt>
                <c:pt idx="2">
                  <c:v>57104</c:v>
                </c:pt>
                <c:pt idx="3">
                  <c:v>43250</c:v>
                </c:pt>
                <c:pt idx="4">
                  <c:v>36671</c:v>
                </c:pt>
              </c:numCache>
            </c:numRef>
          </c:val>
          <c:smooth val="0"/>
          <c:extLst>
            <c:ext xmlns:c16="http://schemas.microsoft.com/office/drawing/2014/chart" uri="{C3380CC4-5D6E-409C-BE32-E72D297353CC}">
              <c16:uniqueId val="{00000001-BBBB-48D4-8FF4-4AF4A59DF5BF}"/>
            </c:ext>
          </c:extLst>
        </c:ser>
        <c:dLbls>
          <c:showLegendKey val="0"/>
          <c:showVal val="0"/>
          <c:showCatName val="0"/>
          <c:showSerName val="0"/>
          <c:showPercent val="0"/>
          <c:showBubbleSize val="0"/>
        </c:dLbls>
        <c:marker val="1"/>
        <c:smooth val="0"/>
        <c:axId val="416364024"/>
        <c:axId val="416363240"/>
      </c:lineChart>
      <c:catAx>
        <c:axId val="416364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363240"/>
        <c:crosses val="autoZero"/>
        <c:auto val="1"/>
        <c:lblAlgn val="ctr"/>
        <c:lblOffset val="100"/>
        <c:tickLblSkip val="1"/>
        <c:tickMarkSkip val="1"/>
        <c:noMultiLvlLbl val="0"/>
      </c:catAx>
      <c:valAx>
        <c:axId val="4163632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364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2.37</c:v>
                </c:pt>
                <c:pt idx="1">
                  <c:v>2.2999999999999998</c:v>
                </c:pt>
                <c:pt idx="2">
                  <c:v>6.11</c:v>
                </c:pt>
                <c:pt idx="3">
                  <c:v>4.8600000000000003</c:v>
                </c:pt>
                <c:pt idx="4">
                  <c:v>0.1</c:v>
                </c:pt>
              </c:numCache>
            </c:numRef>
          </c:val>
          <c:extLst>
            <c:ext xmlns:c16="http://schemas.microsoft.com/office/drawing/2014/chart" uri="{C3380CC4-5D6E-409C-BE32-E72D297353CC}">
              <c16:uniqueId val="{00000000-F3FC-4BCB-9E27-F3F8D6006F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5.81</c:v>
                </c:pt>
                <c:pt idx="1">
                  <c:v>3.99</c:v>
                </c:pt>
                <c:pt idx="2">
                  <c:v>5.05</c:v>
                </c:pt>
                <c:pt idx="3">
                  <c:v>8.64</c:v>
                </c:pt>
                <c:pt idx="4">
                  <c:v>9.99</c:v>
                </c:pt>
              </c:numCache>
            </c:numRef>
          </c:val>
          <c:extLst>
            <c:ext xmlns:c16="http://schemas.microsoft.com/office/drawing/2014/chart" uri="{C3380CC4-5D6E-409C-BE32-E72D297353CC}">
              <c16:uniqueId val="{00000001-F3FC-4BCB-9E27-F3F8D6006F40}"/>
            </c:ext>
          </c:extLst>
        </c:ser>
        <c:dLbls>
          <c:showLegendKey val="0"/>
          <c:showVal val="0"/>
          <c:showCatName val="0"/>
          <c:showSerName val="0"/>
          <c:showPercent val="0"/>
          <c:showBubbleSize val="0"/>
        </c:dLbls>
        <c:gapWidth val="250"/>
        <c:overlap val="100"/>
        <c:axId val="416360888"/>
        <c:axId val="416360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2.09</c:v>
                </c:pt>
                <c:pt idx="1">
                  <c:v>-2.2000000000000002</c:v>
                </c:pt>
                <c:pt idx="2">
                  <c:v>5</c:v>
                </c:pt>
                <c:pt idx="3">
                  <c:v>1.63</c:v>
                </c:pt>
                <c:pt idx="4">
                  <c:v>-3.64</c:v>
                </c:pt>
              </c:numCache>
            </c:numRef>
          </c:val>
          <c:smooth val="0"/>
          <c:extLst>
            <c:ext xmlns:c16="http://schemas.microsoft.com/office/drawing/2014/chart" uri="{C3380CC4-5D6E-409C-BE32-E72D297353CC}">
              <c16:uniqueId val="{00000002-F3FC-4BCB-9E27-F3F8D6006F40}"/>
            </c:ext>
          </c:extLst>
        </c:ser>
        <c:dLbls>
          <c:showLegendKey val="0"/>
          <c:showVal val="0"/>
          <c:showCatName val="0"/>
          <c:showSerName val="0"/>
          <c:showPercent val="0"/>
          <c:showBubbleSize val="0"/>
        </c:dLbls>
        <c:marker val="1"/>
        <c:smooth val="0"/>
        <c:axId val="416360888"/>
        <c:axId val="416360496"/>
      </c:lineChart>
      <c:catAx>
        <c:axId val="416360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6360496"/>
        <c:crosses val="autoZero"/>
        <c:auto val="1"/>
        <c:lblAlgn val="ctr"/>
        <c:lblOffset val="100"/>
        <c:tickLblSkip val="1"/>
        <c:tickMarkSkip val="1"/>
        <c:noMultiLvlLbl val="0"/>
      </c:catAx>
      <c:valAx>
        <c:axId val="41636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360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A54-4DA9-9EE7-DAAD6974D2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54-4DA9-9EE7-DAAD6974D2F6}"/>
            </c:ext>
          </c:extLst>
        </c:ser>
        <c:ser>
          <c:idx val="2"/>
          <c:order val="2"/>
          <c:tx>
            <c:strRef>
              <c:f>データシート!$A$29</c:f>
              <c:strCache>
                <c:ptCount val="1"/>
                <c:pt idx="0">
                  <c:v>介護サービス事業会計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0.22</c:v>
                </c:pt>
                <c:pt idx="2">
                  <c:v>#N/A</c:v>
                </c:pt>
                <c:pt idx="3">
                  <c:v>0.15</c:v>
                </c:pt>
                <c:pt idx="4">
                  <c:v>#N/A</c:v>
                </c:pt>
                <c:pt idx="5">
                  <c:v>0</c:v>
                </c:pt>
                <c:pt idx="6">
                  <c:v>#N/A</c:v>
                </c:pt>
                <c:pt idx="7">
                  <c:v>0</c:v>
                </c:pt>
                <c:pt idx="8">
                  <c:v>#N/A</c:v>
                </c:pt>
                <c:pt idx="9">
                  <c:v>0</c:v>
                </c:pt>
              </c:numCache>
            </c:numRef>
          </c:val>
          <c:extLst>
            <c:ext xmlns:c16="http://schemas.microsoft.com/office/drawing/2014/chart" uri="{C3380CC4-5D6E-409C-BE32-E72D297353CC}">
              <c16:uniqueId val="{00000002-5A54-4DA9-9EE7-DAAD6974D2F6}"/>
            </c:ext>
          </c:extLst>
        </c:ser>
        <c:ser>
          <c:idx val="3"/>
          <c:order val="3"/>
          <c:tx>
            <c:strRef>
              <c:f>データシート!$A$30</c:f>
              <c:strCache>
                <c:ptCount val="1"/>
                <c:pt idx="0">
                  <c:v>市民バス会計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A54-4DA9-9EE7-DAAD6974D2F6}"/>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0.03</c:v>
                </c:pt>
              </c:numCache>
            </c:numRef>
          </c:val>
          <c:extLst>
            <c:ext xmlns:c16="http://schemas.microsoft.com/office/drawing/2014/chart" uri="{C3380CC4-5D6E-409C-BE32-E72D297353CC}">
              <c16:uniqueId val="{00000004-5A54-4DA9-9EE7-DAAD6974D2F6}"/>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2.36</c:v>
                </c:pt>
                <c:pt idx="2">
                  <c:v>#N/A</c:v>
                </c:pt>
                <c:pt idx="3">
                  <c:v>2.29</c:v>
                </c:pt>
                <c:pt idx="4">
                  <c:v>#N/A</c:v>
                </c:pt>
                <c:pt idx="5">
                  <c:v>6.11</c:v>
                </c:pt>
                <c:pt idx="6">
                  <c:v>#N/A</c:v>
                </c:pt>
                <c:pt idx="7">
                  <c:v>4.8600000000000003</c:v>
                </c:pt>
                <c:pt idx="8">
                  <c:v>#N/A</c:v>
                </c:pt>
                <c:pt idx="9">
                  <c:v>0.1</c:v>
                </c:pt>
              </c:numCache>
            </c:numRef>
          </c:val>
          <c:extLst>
            <c:ext xmlns:c16="http://schemas.microsoft.com/office/drawing/2014/chart" uri="{C3380CC4-5D6E-409C-BE32-E72D297353CC}">
              <c16:uniqueId val="{00000005-5A54-4DA9-9EE7-DAAD6974D2F6}"/>
            </c:ext>
          </c:extLst>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1.03</c:v>
                </c:pt>
                <c:pt idx="2">
                  <c:v>#N/A</c:v>
                </c:pt>
                <c:pt idx="3">
                  <c:v>0.77</c:v>
                </c:pt>
                <c:pt idx="4">
                  <c:v>#N/A</c:v>
                </c:pt>
                <c:pt idx="5">
                  <c:v>0.53</c:v>
                </c:pt>
                <c:pt idx="6">
                  <c:v>#N/A</c:v>
                </c:pt>
                <c:pt idx="7">
                  <c:v>0.31</c:v>
                </c:pt>
                <c:pt idx="8">
                  <c:v>#N/A</c:v>
                </c:pt>
                <c:pt idx="9">
                  <c:v>0.38</c:v>
                </c:pt>
              </c:numCache>
            </c:numRef>
          </c:val>
          <c:extLst>
            <c:ext xmlns:c16="http://schemas.microsoft.com/office/drawing/2014/chart" uri="{C3380CC4-5D6E-409C-BE32-E72D297353CC}">
              <c16:uniqueId val="{00000006-5A54-4DA9-9EE7-DAAD6974D2F6}"/>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0.74</c:v>
                </c:pt>
                <c:pt idx="6">
                  <c:v>#N/A</c:v>
                </c:pt>
                <c:pt idx="7">
                  <c:v>1.17</c:v>
                </c:pt>
                <c:pt idx="8">
                  <c:v>#N/A</c:v>
                </c:pt>
                <c:pt idx="9">
                  <c:v>0.54</c:v>
                </c:pt>
              </c:numCache>
            </c:numRef>
          </c:val>
          <c:extLst>
            <c:ext xmlns:c16="http://schemas.microsoft.com/office/drawing/2014/chart" uri="{C3380CC4-5D6E-409C-BE32-E72D297353CC}">
              <c16:uniqueId val="{00000007-5A54-4DA9-9EE7-DAAD6974D2F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0.39</c:v>
                </c:pt>
                <c:pt idx="1">
                  <c:v>#N/A</c:v>
                </c:pt>
                <c:pt idx="2">
                  <c:v>#N/A</c:v>
                </c:pt>
                <c:pt idx="3">
                  <c:v>0.1</c:v>
                </c:pt>
                <c:pt idx="4">
                  <c:v>#N/A</c:v>
                </c:pt>
                <c:pt idx="5">
                  <c:v>0.2</c:v>
                </c:pt>
                <c:pt idx="6">
                  <c:v>#N/A</c:v>
                </c:pt>
                <c:pt idx="7">
                  <c:v>0.74</c:v>
                </c:pt>
                <c:pt idx="8">
                  <c:v>#N/A</c:v>
                </c:pt>
                <c:pt idx="9">
                  <c:v>1.1399999999999999</c:v>
                </c:pt>
              </c:numCache>
            </c:numRef>
          </c:val>
          <c:extLst>
            <c:ext xmlns:c16="http://schemas.microsoft.com/office/drawing/2014/chart" uri="{C3380CC4-5D6E-409C-BE32-E72D297353CC}">
              <c16:uniqueId val="{00000008-5A54-4DA9-9EE7-DAAD6974D2F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8.09</c:v>
                </c:pt>
                <c:pt idx="1">
                  <c:v>#N/A</c:v>
                </c:pt>
                <c:pt idx="2">
                  <c:v>2.8</c:v>
                </c:pt>
                <c:pt idx="3">
                  <c:v>#N/A</c:v>
                </c:pt>
                <c:pt idx="4">
                  <c:v>#N/A</c:v>
                </c:pt>
                <c:pt idx="5">
                  <c:v>1.46</c:v>
                </c:pt>
                <c:pt idx="6">
                  <c:v>#N/A</c:v>
                </c:pt>
                <c:pt idx="7">
                  <c:v>2.82</c:v>
                </c:pt>
                <c:pt idx="8">
                  <c:v>#N/A</c:v>
                </c:pt>
                <c:pt idx="9">
                  <c:v>3.6</c:v>
                </c:pt>
              </c:numCache>
            </c:numRef>
          </c:val>
          <c:extLst>
            <c:ext xmlns:c16="http://schemas.microsoft.com/office/drawing/2014/chart" uri="{C3380CC4-5D6E-409C-BE32-E72D297353CC}">
              <c16:uniqueId val="{00000009-5A54-4DA9-9EE7-DAAD6974D2F6}"/>
            </c:ext>
          </c:extLst>
        </c:ser>
        <c:dLbls>
          <c:showLegendKey val="0"/>
          <c:showVal val="0"/>
          <c:showCatName val="0"/>
          <c:showSerName val="0"/>
          <c:showPercent val="0"/>
          <c:showBubbleSize val="0"/>
        </c:dLbls>
        <c:gapWidth val="150"/>
        <c:overlap val="100"/>
        <c:axId val="416359712"/>
        <c:axId val="416359320"/>
      </c:barChart>
      <c:catAx>
        <c:axId val="41635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359320"/>
        <c:crosses val="autoZero"/>
        <c:auto val="1"/>
        <c:lblAlgn val="ctr"/>
        <c:lblOffset val="100"/>
        <c:tickLblSkip val="1"/>
        <c:tickMarkSkip val="1"/>
        <c:noMultiLvlLbl val="0"/>
      </c:catAx>
      <c:valAx>
        <c:axId val="416359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359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2155</c:v>
                </c:pt>
                <c:pt idx="5">
                  <c:v>2146</c:v>
                </c:pt>
                <c:pt idx="8">
                  <c:v>2034</c:v>
                </c:pt>
                <c:pt idx="11">
                  <c:v>1834</c:v>
                </c:pt>
                <c:pt idx="14">
                  <c:v>1819</c:v>
                </c:pt>
              </c:numCache>
            </c:numRef>
          </c:val>
          <c:extLst>
            <c:ext xmlns:c16="http://schemas.microsoft.com/office/drawing/2014/chart" uri="{C3380CC4-5D6E-409C-BE32-E72D297353CC}">
              <c16:uniqueId val="{00000000-76B1-49D8-928D-D8E82C6417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3</c:v>
                </c:pt>
                <c:pt idx="9">
                  <c:v>1</c:v>
                </c:pt>
                <c:pt idx="12">
                  <c:v>0</c:v>
                </c:pt>
              </c:numCache>
            </c:numRef>
          </c:val>
          <c:extLst>
            <c:ext xmlns:c16="http://schemas.microsoft.com/office/drawing/2014/chart" uri="{C3380CC4-5D6E-409C-BE32-E72D297353CC}">
              <c16:uniqueId val="{00000001-76B1-49D8-928D-D8E82C6417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229</c:v>
                </c:pt>
                <c:pt idx="3">
                  <c:v>228</c:v>
                </c:pt>
                <c:pt idx="6">
                  <c:v>29</c:v>
                </c:pt>
                <c:pt idx="9">
                  <c:v>27</c:v>
                </c:pt>
                <c:pt idx="12">
                  <c:v>29</c:v>
                </c:pt>
              </c:numCache>
            </c:numRef>
          </c:val>
          <c:extLst>
            <c:ext xmlns:c16="http://schemas.microsoft.com/office/drawing/2014/chart" uri="{C3380CC4-5D6E-409C-BE32-E72D297353CC}">
              <c16:uniqueId val="{00000002-76B1-49D8-928D-D8E82C6417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B1-49D8-928D-D8E82C6417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829</c:v>
                </c:pt>
                <c:pt idx="3">
                  <c:v>820</c:v>
                </c:pt>
                <c:pt idx="6">
                  <c:v>814</c:v>
                </c:pt>
                <c:pt idx="9">
                  <c:v>693</c:v>
                </c:pt>
                <c:pt idx="12">
                  <c:v>704</c:v>
                </c:pt>
              </c:numCache>
            </c:numRef>
          </c:val>
          <c:extLst>
            <c:ext xmlns:c16="http://schemas.microsoft.com/office/drawing/2014/chart" uri="{C3380CC4-5D6E-409C-BE32-E72D297353CC}">
              <c16:uniqueId val="{00000004-76B1-49D8-928D-D8E82C6417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B1-49D8-928D-D8E82C6417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B1-49D8-928D-D8E82C6417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2512</c:v>
                </c:pt>
                <c:pt idx="3">
                  <c:v>2380</c:v>
                </c:pt>
                <c:pt idx="6">
                  <c:v>2267</c:v>
                </c:pt>
                <c:pt idx="9">
                  <c:v>2099</c:v>
                </c:pt>
                <c:pt idx="12">
                  <c:v>2081</c:v>
                </c:pt>
              </c:numCache>
            </c:numRef>
          </c:val>
          <c:extLst>
            <c:ext xmlns:c16="http://schemas.microsoft.com/office/drawing/2014/chart" uri="{C3380CC4-5D6E-409C-BE32-E72D297353CC}">
              <c16:uniqueId val="{00000007-76B1-49D8-928D-D8E82C6417D4}"/>
            </c:ext>
          </c:extLst>
        </c:ser>
        <c:dLbls>
          <c:showLegendKey val="0"/>
          <c:showVal val="0"/>
          <c:showCatName val="0"/>
          <c:showSerName val="0"/>
          <c:showPercent val="0"/>
          <c:showBubbleSize val="0"/>
        </c:dLbls>
        <c:gapWidth val="100"/>
        <c:overlap val="100"/>
        <c:axId val="416358536"/>
        <c:axId val="416358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1416</c:v>
                </c:pt>
                <c:pt idx="2">
                  <c:v>#N/A</c:v>
                </c:pt>
                <c:pt idx="3">
                  <c:v>#N/A</c:v>
                </c:pt>
                <c:pt idx="4">
                  <c:v>1283</c:v>
                </c:pt>
                <c:pt idx="5">
                  <c:v>#N/A</c:v>
                </c:pt>
                <c:pt idx="6">
                  <c:v>#N/A</c:v>
                </c:pt>
                <c:pt idx="7">
                  <c:v>1079</c:v>
                </c:pt>
                <c:pt idx="8">
                  <c:v>#N/A</c:v>
                </c:pt>
                <c:pt idx="9">
                  <c:v>#N/A</c:v>
                </c:pt>
                <c:pt idx="10">
                  <c:v>986</c:v>
                </c:pt>
                <c:pt idx="11">
                  <c:v>#N/A</c:v>
                </c:pt>
                <c:pt idx="12">
                  <c:v>#N/A</c:v>
                </c:pt>
                <c:pt idx="13">
                  <c:v>995</c:v>
                </c:pt>
                <c:pt idx="14">
                  <c:v>#N/A</c:v>
                </c:pt>
              </c:numCache>
            </c:numRef>
          </c:val>
          <c:smooth val="0"/>
          <c:extLst>
            <c:ext xmlns:c16="http://schemas.microsoft.com/office/drawing/2014/chart" uri="{C3380CC4-5D6E-409C-BE32-E72D297353CC}">
              <c16:uniqueId val="{00000008-76B1-49D8-928D-D8E82C6417D4}"/>
            </c:ext>
          </c:extLst>
        </c:ser>
        <c:dLbls>
          <c:showLegendKey val="0"/>
          <c:showVal val="0"/>
          <c:showCatName val="0"/>
          <c:showSerName val="0"/>
          <c:showPercent val="0"/>
          <c:showBubbleSize val="0"/>
        </c:dLbls>
        <c:marker val="1"/>
        <c:smooth val="0"/>
        <c:axId val="416358536"/>
        <c:axId val="416358144"/>
      </c:lineChart>
      <c:catAx>
        <c:axId val="416358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358144"/>
        <c:crosses val="autoZero"/>
        <c:auto val="1"/>
        <c:lblAlgn val="ctr"/>
        <c:lblOffset val="100"/>
        <c:tickLblSkip val="1"/>
        <c:tickMarkSkip val="1"/>
        <c:noMultiLvlLbl val="0"/>
      </c:catAx>
      <c:valAx>
        <c:axId val="41635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358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17886</c:v>
                </c:pt>
                <c:pt idx="5">
                  <c:v>17661</c:v>
                </c:pt>
                <c:pt idx="8">
                  <c:v>16892</c:v>
                </c:pt>
                <c:pt idx="11">
                  <c:v>16984</c:v>
                </c:pt>
                <c:pt idx="14">
                  <c:v>16419</c:v>
                </c:pt>
              </c:numCache>
            </c:numRef>
          </c:val>
          <c:extLst>
            <c:ext xmlns:c16="http://schemas.microsoft.com/office/drawing/2014/chart" uri="{C3380CC4-5D6E-409C-BE32-E72D297353CC}">
              <c16:uniqueId val="{00000000-706A-4E56-AF77-41DA40F317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2629</c:v>
                </c:pt>
                <c:pt idx="5">
                  <c:v>2430</c:v>
                </c:pt>
                <c:pt idx="8">
                  <c:v>2269</c:v>
                </c:pt>
                <c:pt idx="11">
                  <c:v>2200</c:v>
                </c:pt>
                <c:pt idx="14">
                  <c:v>2062</c:v>
                </c:pt>
              </c:numCache>
            </c:numRef>
          </c:val>
          <c:extLst>
            <c:ext xmlns:c16="http://schemas.microsoft.com/office/drawing/2014/chart" uri="{C3380CC4-5D6E-409C-BE32-E72D297353CC}">
              <c16:uniqueId val="{00000001-706A-4E56-AF77-41DA40F317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784</c:v>
                </c:pt>
                <c:pt idx="5">
                  <c:v>599</c:v>
                </c:pt>
                <c:pt idx="8">
                  <c:v>714</c:v>
                </c:pt>
                <c:pt idx="11">
                  <c:v>1140</c:v>
                </c:pt>
                <c:pt idx="14">
                  <c:v>1289</c:v>
                </c:pt>
              </c:numCache>
            </c:numRef>
          </c:val>
          <c:extLst>
            <c:ext xmlns:c16="http://schemas.microsoft.com/office/drawing/2014/chart" uri="{C3380CC4-5D6E-409C-BE32-E72D297353CC}">
              <c16:uniqueId val="{00000002-706A-4E56-AF77-41DA40F317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6A-4E56-AF77-41DA40F317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458</c:v>
                </c:pt>
                <c:pt idx="3">
                  <c:v>0</c:v>
                </c:pt>
                <c:pt idx="6">
                  <c:v>0</c:v>
                </c:pt>
                <c:pt idx="9">
                  <c:v>0</c:v>
                </c:pt>
                <c:pt idx="12">
                  <c:v>0</c:v>
                </c:pt>
              </c:numCache>
            </c:numRef>
          </c:val>
          <c:extLst>
            <c:ext xmlns:c16="http://schemas.microsoft.com/office/drawing/2014/chart" uri="{C3380CC4-5D6E-409C-BE32-E72D297353CC}">
              <c16:uniqueId val="{00000004-706A-4E56-AF77-41DA40F317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857</c:v>
                </c:pt>
                <c:pt idx="3">
                  <c:v>735</c:v>
                </c:pt>
                <c:pt idx="6">
                  <c:v>17</c:v>
                </c:pt>
                <c:pt idx="9">
                  <c:v>17</c:v>
                </c:pt>
                <c:pt idx="12">
                  <c:v>17</c:v>
                </c:pt>
              </c:numCache>
            </c:numRef>
          </c:val>
          <c:extLst>
            <c:ext xmlns:c16="http://schemas.microsoft.com/office/drawing/2014/chart" uri="{C3380CC4-5D6E-409C-BE32-E72D297353CC}">
              <c16:uniqueId val="{00000005-706A-4E56-AF77-41DA40F317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4470</c:v>
                </c:pt>
                <c:pt idx="3">
                  <c:v>4163</c:v>
                </c:pt>
                <c:pt idx="6">
                  <c:v>4003</c:v>
                </c:pt>
                <c:pt idx="9">
                  <c:v>3902</c:v>
                </c:pt>
                <c:pt idx="12">
                  <c:v>3749</c:v>
                </c:pt>
              </c:numCache>
            </c:numRef>
          </c:val>
          <c:extLst>
            <c:ext xmlns:c16="http://schemas.microsoft.com/office/drawing/2014/chart" uri="{C3380CC4-5D6E-409C-BE32-E72D297353CC}">
              <c16:uniqueId val="{00000006-706A-4E56-AF77-41DA40F317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06A-4E56-AF77-41DA40F317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11018</c:v>
                </c:pt>
                <c:pt idx="3">
                  <c:v>10487</c:v>
                </c:pt>
                <c:pt idx="6">
                  <c:v>10036</c:v>
                </c:pt>
                <c:pt idx="9">
                  <c:v>9566</c:v>
                </c:pt>
                <c:pt idx="12">
                  <c:v>9254</c:v>
                </c:pt>
              </c:numCache>
            </c:numRef>
          </c:val>
          <c:extLst>
            <c:ext xmlns:c16="http://schemas.microsoft.com/office/drawing/2014/chart" uri="{C3380CC4-5D6E-409C-BE32-E72D297353CC}">
              <c16:uniqueId val="{00000008-706A-4E56-AF77-41DA40F317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780</c:v>
                </c:pt>
                <c:pt idx="3">
                  <c:v>560</c:v>
                </c:pt>
                <c:pt idx="6">
                  <c:v>96</c:v>
                </c:pt>
                <c:pt idx="9">
                  <c:v>71</c:v>
                </c:pt>
                <c:pt idx="12">
                  <c:v>45</c:v>
                </c:pt>
              </c:numCache>
            </c:numRef>
          </c:val>
          <c:extLst>
            <c:ext xmlns:c16="http://schemas.microsoft.com/office/drawing/2014/chart" uri="{C3380CC4-5D6E-409C-BE32-E72D297353CC}">
              <c16:uniqueId val="{00000009-706A-4E56-AF77-41DA40F317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18315</c:v>
                </c:pt>
                <c:pt idx="3">
                  <c:v>17836</c:v>
                </c:pt>
                <c:pt idx="6">
                  <c:v>18578</c:v>
                </c:pt>
                <c:pt idx="9">
                  <c:v>17695</c:v>
                </c:pt>
                <c:pt idx="12">
                  <c:v>16850</c:v>
                </c:pt>
              </c:numCache>
            </c:numRef>
          </c:val>
          <c:extLst>
            <c:ext xmlns:c16="http://schemas.microsoft.com/office/drawing/2014/chart" uri="{C3380CC4-5D6E-409C-BE32-E72D297353CC}">
              <c16:uniqueId val="{0000000A-706A-4E56-AF77-41DA40F31711}"/>
            </c:ext>
          </c:extLst>
        </c:ser>
        <c:dLbls>
          <c:showLegendKey val="0"/>
          <c:showVal val="0"/>
          <c:showCatName val="0"/>
          <c:showSerName val="0"/>
          <c:showPercent val="0"/>
          <c:showBubbleSize val="0"/>
        </c:dLbls>
        <c:gapWidth val="100"/>
        <c:overlap val="100"/>
        <c:axId val="416356968"/>
        <c:axId val="416356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14598</c:v>
                </c:pt>
                <c:pt idx="2">
                  <c:v>#N/A</c:v>
                </c:pt>
                <c:pt idx="3">
                  <c:v>#N/A</c:v>
                </c:pt>
                <c:pt idx="4">
                  <c:v>13090</c:v>
                </c:pt>
                <c:pt idx="5">
                  <c:v>#N/A</c:v>
                </c:pt>
                <c:pt idx="6">
                  <c:v>#N/A</c:v>
                </c:pt>
                <c:pt idx="7">
                  <c:v>12856</c:v>
                </c:pt>
                <c:pt idx="8">
                  <c:v>#N/A</c:v>
                </c:pt>
                <c:pt idx="9">
                  <c:v>#N/A</c:v>
                </c:pt>
                <c:pt idx="10">
                  <c:v>10927</c:v>
                </c:pt>
                <c:pt idx="11">
                  <c:v>#N/A</c:v>
                </c:pt>
                <c:pt idx="12">
                  <c:v>#N/A</c:v>
                </c:pt>
                <c:pt idx="13">
                  <c:v>10144</c:v>
                </c:pt>
                <c:pt idx="14">
                  <c:v>#N/A</c:v>
                </c:pt>
              </c:numCache>
            </c:numRef>
          </c:val>
          <c:smooth val="0"/>
          <c:extLst>
            <c:ext xmlns:c16="http://schemas.microsoft.com/office/drawing/2014/chart" uri="{C3380CC4-5D6E-409C-BE32-E72D297353CC}">
              <c16:uniqueId val="{0000000B-706A-4E56-AF77-41DA40F31711}"/>
            </c:ext>
          </c:extLst>
        </c:ser>
        <c:dLbls>
          <c:showLegendKey val="0"/>
          <c:showVal val="0"/>
          <c:showCatName val="0"/>
          <c:showSerName val="0"/>
          <c:showPercent val="0"/>
          <c:showBubbleSize val="0"/>
        </c:dLbls>
        <c:marker val="1"/>
        <c:smooth val="0"/>
        <c:axId val="416356968"/>
        <c:axId val="416356576"/>
      </c:lineChart>
      <c:catAx>
        <c:axId val="416356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6356576"/>
        <c:crosses val="autoZero"/>
        <c:auto val="1"/>
        <c:lblAlgn val="ctr"/>
        <c:lblOffset val="100"/>
        <c:tickLblSkip val="1"/>
        <c:tickMarkSkip val="1"/>
        <c:noMultiLvlLbl val="0"/>
      </c:catAx>
      <c:valAx>
        <c:axId val="41635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356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470</c:v>
                </c:pt>
                <c:pt idx="1">
                  <c:v>757</c:v>
                </c:pt>
                <c:pt idx="2">
                  <c:v>860</c:v>
                </c:pt>
              </c:numCache>
            </c:numRef>
          </c:val>
          <c:extLst>
            <c:ext xmlns:c16="http://schemas.microsoft.com/office/drawing/2014/chart" uri="{C3380CC4-5D6E-409C-BE32-E72D297353CC}">
              <c16:uniqueId val="{00000000-206D-40D2-B25E-A5AE7F89CD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26</c:v>
                </c:pt>
                <c:pt idx="1">
                  <c:v>27</c:v>
                </c:pt>
                <c:pt idx="2">
                  <c:v>27</c:v>
                </c:pt>
              </c:numCache>
            </c:numRef>
          </c:val>
          <c:extLst>
            <c:ext xmlns:c16="http://schemas.microsoft.com/office/drawing/2014/chart" uri="{C3380CC4-5D6E-409C-BE32-E72D297353CC}">
              <c16:uniqueId val="{00000001-206D-40D2-B25E-A5AE7F89CD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644</c:v>
                </c:pt>
                <c:pt idx="1">
                  <c:v>727</c:v>
                </c:pt>
                <c:pt idx="2">
                  <c:v>779</c:v>
                </c:pt>
              </c:numCache>
            </c:numRef>
          </c:val>
          <c:extLst>
            <c:ext xmlns:c16="http://schemas.microsoft.com/office/drawing/2014/chart" uri="{C3380CC4-5D6E-409C-BE32-E72D297353CC}">
              <c16:uniqueId val="{00000002-206D-40D2-B25E-A5AE7F89CD64}"/>
            </c:ext>
          </c:extLst>
        </c:ser>
        <c:dLbls>
          <c:showLegendKey val="0"/>
          <c:showVal val="0"/>
          <c:showCatName val="0"/>
          <c:showSerName val="0"/>
          <c:showPercent val="0"/>
          <c:showBubbleSize val="0"/>
        </c:dLbls>
        <c:gapWidth val="120"/>
        <c:overlap val="100"/>
        <c:axId val="416356184"/>
        <c:axId val="416355400"/>
      </c:barChart>
      <c:catAx>
        <c:axId val="416356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6355400"/>
        <c:crosses val="autoZero"/>
        <c:auto val="1"/>
        <c:lblAlgn val="ctr"/>
        <c:lblOffset val="100"/>
        <c:tickLblSkip val="1"/>
        <c:tickMarkSkip val="1"/>
        <c:noMultiLvlLbl val="0"/>
      </c:catAx>
      <c:valAx>
        <c:axId val="416355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6356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{4E7CC7DF-A6E6-4AB3-A38F-42CA765526D3}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614-42ED-A326-CF5EF6C983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{947B62C4-A98D-4913-828A-19BC1BE4192C}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14-42ED-A326-CF5EF6C983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{E5B437A0-3AC6-4D57-AE8E-28B9D46C5AF8}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14-42ED-A326-CF5EF6C983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{CB3D657F-7065-4FF9-9FCD-564774EF1404}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14-42ED-A326-CF5EF6C983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{46D140E6-DD08-41E5-A0BC-E6758F1BC741}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14-42ED-A326-CF5EF6C983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{FD4B1D60-AFCB-41EC-AA07-C5EB18739F2D}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614-42ED-A326-CF5EF6C9832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{8E0563A5-B41A-44AA-A93D-BE45799EC322}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614-42ED-A326-CF5EF6C98323}"/>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{AD3015C5-997A-454C-9A32-6444CFF59176}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614-42ED-A326-CF5EF6C983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{C42AA589-19F8-4546-90A6-7A6AD311DC72}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614-42ED-A326-CF5EF6C983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61.7</c:v>
                </c:pt>
              </c:numCache>
            </c:numRef>
          </c:xVal>
          <c:yVal>
            <c:numRef>
              <c:f>公会計指標分析・財政指標組合せ分析表!$BP$51:$DC$51</c:f>
              <c:numCache>
                <c:formatCode>#,##0.0;"▲ "#,##0.0</c:formatCode>
                <c:ptCount val="40"/>
                <c:pt idx="24">
                  <c:v>152.5</c:v>
                </c:pt>
              </c:numCache>
            </c:numRef>
          </c:yVal>
          <c:smooth val="0"/>
          <c:extLst>
            <c:ext xmlns:c16="http://schemas.microsoft.com/office/drawing/2014/chart" uri="{C3380CC4-5D6E-409C-BE32-E72D297353CC}">
              <c16:uniqueId val="{00000009-B614-42ED-A326-CF5EF6C983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{904623BA-F357-4A06-9205-C3E4710DCC82}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614-42ED-A326-CF5EF6C983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{6871E12F-7106-4A6B-B7BA-842AC7BF572C}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14-42ED-A326-CF5EF6C983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{46F2DC56-DBB3-4E80-A983-71B6C259C1F5}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14-42ED-A326-CF5EF6C983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{E9064A12-D672-4905-9141-1FB85493CF2F}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14-42ED-A326-CF5EF6C983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{D157DFF2-3944-455B-B817-6A994200508F}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14-42ED-A326-CF5EF6C983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{0874B9F8-5B18-47C6-8988-57DF9A90BD24}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614-42ED-A326-CF5EF6C9832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{292AECD2-6342-414F-B7F9-F97DE1142DFB}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614-42ED-A326-CF5EF6C98323}"/>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{81DD8DB3-D90D-4A15-B842-4D50FD8EF304}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614-42ED-A326-CF5EF6C983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{70A5DB89-FA5C-4571-9EBD-D277DEDFD7B0}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614-42ED-A326-CF5EF6C983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54.6</c:v>
                </c:pt>
              </c:numCache>
            </c:numRef>
          </c:yVal>
          <c:smooth val="0"/>
          <c:extLst>
            <c:ext xmlns:c16="http://schemas.microsoft.com/office/drawing/2014/chart" uri="{C3380CC4-5D6E-409C-BE32-E72D297353CC}">
              <c16:uniqueId val="{00000013-B614-42ED-A326-CF5EF6C98323}"/>
            </c:ext>
          </c:extLst>
        </c:ser>
        <c:dLbls>
          <c:showLegendKey val="0"/>
          <c:showVal val="1"/>
          <c:showCatName val="0"/>
          <c:showSerName val="0"/>
          <c:showPercent val="0"/>
          <c:showBubbleSize val="0"/>
        </c:dLbls>
        <c:axId val="46179840"/>
        <c:axId val="46181760"/>
      </c:scatterChart>
      <c:valAx>
        <c:axId val="46179840"/>
        <c:scaling>
          <c:orientation val="minMax"/>
          <c:max val="62"/>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9"/>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{9F350EAF-23B4-41A2-B0D8-CF60DB674C0D}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687-42A6-B241-E9DBDEBA00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{191FC6F8-CD88-4DEE-A0C4-0D127DA3D629}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87-42A6-B241-E9DBDEBA00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{DEF15D00-4D22-4DCE-9AF4-905D2833D6E0}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87-42A6-B241-E9DBDEBA00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{3986FAFF-342C-4ABD-BD64-5BABDD56620B}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87-42A6-B241-E9DBDEBA00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{B321CBEA-F99C-4725-8D71-4321B0CC78F2}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87-42A6-B241-E9DBDEBA00C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{700961DB-AA33-4098-AA21-F87DDE65B03D}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687-42A6-B241-E9DBDEBA00C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{D2C91A66-DBE6-43A0-AB9C-1EEE7120B471}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687-42A6-B241-E9DBDEBA00C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{23BD9592-D395-408D-AFD1-73CE3F608D7A}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687-42A6-B241-E9DBDEBA00C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{00FA44F9-7AC6-4860-801A-2EB1BAA5E239}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687-42A6-B241-E9DBDEBA00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20.9</c:v>
                </c:pt>
                <c:pt idx="8">
                  <c:v>19</c:v>
                </c:pt>
                <c:pt idx="16">
                  <c:v>16.899999999999999</c:v>
                </c:pt>
                <c:pt idx="24">
                  <c:v>15.2</c:v>
                </c:pt>
                <c:pt idx="32">
                  <c:v>14.1</c:v>
                </c:pt>
              </c:numCache>
            </c:numRef>
          </c:xVal>
          <c:yVal>
            <c:numRef>
              <c:f>公会計指標分析・財政指標組合せ分析表!$BP$73:$DC$73</c:f>
              <c:numCache>
                <c:formatCode>#,##0.0;"▲ "#,##0.0</c:formatCode>
                <c:ptCount val="40"/>
                <c:pt idx="0">
                  <c:v>193.3</c:v>
                </c:pt>
                <c:pt idx="8">
                  <c:v>181.1</c:v>
                </c:pt>
                <c:pt idx="16">
                  <c:v>170.9</c:v>
                </c:pt>
                <c:pt idx="24">
                  <c:v>152.5</c:v>
                </c:pt>
                <c:pt idx="32">
                  <c:v>144.5</c:v>
                </c:pt>
              </c:numCache>
            </c:numRef>
          </c:yVal>
          <c:smooth val="0"/>
          <c:extLst>
            <c:ext xmlns:c16="http://schemas.microsoft.com/office/drawing/2014/chart" uri="{C3380CC4-5D6E-409C-BE32-E72D297353CC}">
              <c16:uniqueId val="{00000009-9687-42A6-B241-E9DBDEBA00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{40DB43D5-B3DA-46DB-AD4F-7ECD69602747}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687-42A6-B241-E9DBDEBA00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{37BB3F2C-88E4-42DE-8F7C-A63C2E46B4A8}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87-42A6-B241-E9DBDEBA00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{1A5D121D-1FB7-4E1B-8465-70BE7494EAE1}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87-42A6-B241-E9DBDEBA00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{01393274-E966-42B6-A7A9-EBCD8A7F6BE2}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87-42A6-B241-E9DBDEBA00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{F1E7F755-BD7B-4CE8-BFB6-9E94E8DD773D}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87-42A6-B241-E9DBDEBA00C8}"/>
                </c:ext>
              </c:extLst>
            </c:dLbl>
            <c:dLbl>
              <c:idx val="8"/>
              <c:layout>
                <c:manualLayout>
                  <c:x val="-3.1274625180345378E-2"/>
                  <c:y val="-7.6621319029225837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{85DB88AF-6FD1-4B6D-9298-7BCF78C0BB02}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687-42A6-B241-E9DBDEBA00C8}"/>
                </c:ext>
              </c:extLst>
            </c:dLbl>
            <c:dLbl>
              <c:idx val="16"/>
              <c:layout>
                <c:manualLayout>
                  <c:x val="-3.2121358057875922E-2"/>
                  <c:y val="-4.821163265879265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{A1F9790E-EE5F-4C39-8B69-D10B8842672C}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687-42A6-B241-E9DBDEBA00C8}"/>
                </c:ext>
              </c:extLst>
            </c:dLbl>
            <c:dLbl>
              <c:idx val="24"/>
              <c:layout>
                <c:manualLayout>
                  <c:x val="-2.475519842582637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{79C34981-27C5-4E65-B3F0-716937DBA4A2}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687-42A6-B241-E9DBDEBA00C8}"/>
                </c:ext>
              </c:extLst>
            </c:dLbl>
            <c:dLbl>
              <c:idx val="32"/>
              <c:layout>
                <c:manualLayout>
                  <c:x val="-3.864078481239491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{753C63F2-C60A-4C52-AF09-AC650634D194}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687-42A6-B241-E9DBDEBA00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9687-42A6-B241-E9DBDEBA00C8}"/>
            </c:ext>
          </c:extLst>
        </c:ser>
        <c:dLbls>
          <c:showLegendKey val="0"/>
          <c:showVal val="1"/>
          <c:showCatName val="0"/>
          <c:showSerName val="0"/>
          <c:showPercent val="0"/>
          <c:showBubbleSize val="0"/>
        </c:dLbls>
        <c:axId val="84219776"/>
        <c:axId val="84234240"/>
      </c:scatterChart>
      <c:valAx>
        <c:axId val="84219776"/>
        <c:scaling>
          <c:orientation val="minMax"/>
          <c:max val="22"/>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22,211
22,160
277.69
15,503,600
15,488,001
8,658
8,610,617
16,850,427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に加え、長引く景気低迷による減収等により自主財源の割合が低く、類似団体平均を大きく下回っている。このため、市税の徴収率向上対策を中心とした歳入の確保に努めるとともに、歳出の徹底的な見直しにより財政基盤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144992</xdr:rowOff>
    </xdr:to>
    <xdr:cxnSp macro="">
      <xdr:nvCxnSpPr>
        <xdr:cNvPr id="72" name="直線コネクタ 71"/>
        <xdr:cNvCxnSpPr/>
      </xdr:nvCxnSpPr>
      <xdr:spPr>
        <a:xfrm flipV="1">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165100</xdr:rowOff>
    </xdr:to>
    <xdr:cxnSp macro="">
      <xdr:nvCxnSpPr>
        <xdr:cNvPr id="75" name="直線コネクタ 74"/>
        <xdr:cNvCxnSpPr/>
      </xdr:nvCxnSpPr>
      <xdr:spPr>
        <a:xfrm flipV="1">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他会計に対する繰出金が多額であることや、過去の大型事業の事業実施により公債費が増高したことに加え高齢者率や障害者率が高く扶助費が多額であるため、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期美唄市総合計画後期基本計画と整合性を図りながら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106256</xdr:rowOff>
    </xdr:to>
    <xdr:cxnSp macro="">
      <xdr:nvCxnSpPr>
        <xdr:cNvPr id="132" name="直線コネクタ 131"/>
        <xdr:cNvCxnSpPr/>
      </xdr:nvCxnSpPr>
      <xdr:spPr>
        <a:xfrm>
          <a:off x="4114800" y="1074674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62</xdr:row>
      <xdr:rowOff>116840</xdr:rowOff>
    </xdr:to>
    <xdr:cxnSp macro="">
      <xdr:nvCxnSpPr>
        <xdr:cNvPr id="135" name="直線コネクタ 134"/>
        <xdr:cNvCxnSpPr/>
      </xdr:nvCxnSpPr>
      <xdr:spPr>
        <a:xfrm>
          <a:off x="3225800" y="10497396"/>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62</xdr:row>
      <xdr:rowOff>40429</xdr:rowOff>
    </xdr:to>
    <xdr:cxnSp macro="">
      <xdr:nvCxnSpPr>
        <xdr:cNvPr id="138" name="直線コネクタ 137"/>
        <xdr:cNvCxnSpPr/>
      </xdr:nvCxnSpPr>
      <xdr:spPr>
        <a:xfrm flipV="1">
          <a:off x="2336800" y="10497396"/>
          <a:ext cx="889000" cy="1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107315</xdr:rowOff>
    </xdr:from>
    <xdr:to>
      <xdr:col>11</xdr:col>
      <xdr:colOff>31750</xdr:colOff>
      <xdr:row>62</xdr:row>
      <xdr:rowOff>40429</xdr:rowOff>
    </xdr:to>
    <xdr:cxnSp macro="">
      <xdr:nvCxnSpPr>
        <xdr:cNvPr id="141" name="直線コネクタ 140"/>
        <xdr:cNvCxnSpPr/>
      </xdr:nvCxnSpPr>
      <xdr:spPr>
        <a:xfrm>
          <a:off x="1447800" y="10565765"/>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1" name="楕円 150"/>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2" name="財政構造の弾力性該当値テキスト"/>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3" name="楕円 152"/>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4" name="テキスト ボックス 153"/>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159596</xdr:rowOff>
    </xdr:from>
    <xdr:to>
      <xdr:col>15</xdr:col>
      <xdr:colOff>133350</xdr:colOff>
      <xdr:row>61</xdr:row>
      <xdr:rowOff>89746</xdr:rowOff>
    </xdr:to>
    <xdr:sp macro="" textlink="">
      <xdr:nvSpPr>
        <xdr:cNvPr id="155" name="楕円 154"/>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74523</xdr:rowOff>
    </xdr:from>
    <xdr:ext cx="762000" cy="259045"/>
    <xdr:sp macro="" textlink="">
      <xdr:nvSpPr>
        <xdr:cNvPr id="156" name="テキスト ボックス 155"/>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161079</xdr:rowOff>
    </xdr:from>
    <xdr:to>
      <xdr:col>11</xdr:col>
      <xdr:colOff>82550</xdr:colOff>
      <xdr:row>62</xdr:row>
      <xdr:rowOff>91229</xdr:rowOff>
    </xdr:to>
    <xdr:sp macro="" textlink="">
      <xdr:nvSpPr>
        <xdr:cNvPr id="157" name="楕円 156"/>
        <xdr:cNvSpPr/>
      </xdr:nvSpPr>
      <xdr:spPr>
        <a:xfrm>
          <a:off x="2286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76006</xdr:rowOff>
    </xdr:from>
    <xdr:ext cx="762000" cy="259045"/>
    <xdr:sp macro="" textlink="">
      <xdr:nvSpPr>
        <xdr:cNvPr id="158" name="テキスト ボックス 157"/>
        <xdr:cNvSpPr txBox="1"/>
      </xdr:nvSpPr>
      <xdr:spPr>
        <a:xfrm>
          <a:off x="1955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59" name="楕円 158"/>
        <xdr:cNvSpPr/>
      </xdr:nvSpPr>
      <xdr:spPr>
        <a:xfrm>
          <a:off x="1397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142892</xdr:rowOff>
    </xdr:from>
    <xdr:ext cx="762000" cy="259045"/>
    <xdr:sp macro="" textlink="">
      <xdr:nvSpPr>
        <xdr:cNvPr id="160" name="テキスト ボックス 159"/>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人件費・物件費・維持補修費は人口減の影響を含め、いずれも類似団体平均を上回っているため、各経費とも第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期美唄市総合計画後期基本計画や定員適正化計画（第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次）等に基づき経費の削減を図る。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なお、維持補修費については多額の除排雪経費を要することが類似団体平均を上回る主な要因である。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150437</xdr:rowOff>
    </xdr:from>
    <xdr:to>
      <xdr:col>23</xdr:col>
      <xdr:colOff>133350</xdr:colOff>
      <xdr:row>86</xdr:row>
      <xdr:rowOff>118339</xdr:rowOff>
    </xdr:to>
    <xdr:cxnSp macro="">
      <xdr:nvCxnSpPr>
        <xdr:cNvPr id="195" name="直線コネクタ 194"/>
        <xdr:cNvCxnSpPr/>
      </xdr:nvCxnSpPr>
      <xdr:spPr>
        <a:xfrm>
          <a:off x="4114800" y="14723687"/>
          <a:ext cx="838200" cy="1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102209</xdr:rowOff>
    </xdr:from>
    <xdr:to>
      <xdr:col>19</xdr:col>
      <xdr:colOff>133350</xdr:colOff>
      <xdr:row>85</xdr:row>
      <xdr:rowOff>150437</xdr:rowOff>
    </xdr:to>
    <xdr:cxnSp macro="">
      <xdr:nvCxnSpPr>
        <xdr:cNvPr id="198" name="直線コネクタ 197"/>
        <xdr:cNvCxnSpPr/>
      </xdr:nvCxnSpPr>
      <xdr:spPr>
        <a:xfrm>
          <a:off x="3225800" y="14675459"/>
          <a:ext cx="889000" cy="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152671</xdr:rowOff>
    </xdr:from>
    <xdr:to>
      <xdr:col>15</xdr:col>
      <xdr:colOff>82550</xdr:colOff>
      <xdr:row>85</xdr:row>
      <xdr:rowOff>102209</xdr:rowOff>
    </xdr:to>
    <xdr:cxnSp macro="">
      <xdr:nvCxnSpPr>
        <xdr:cNvPr id="201" name="直線コネクタ 200"/>
        <xdr:cNvCxnSpPr/>
      </xdr:nvCxnSpPr>
      <xdr:spPr>
        <a:xfrm>
          <a:off x="2336800" y="14554471"/>
          <a:ext cx="889000" cy="1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103769</xdr:rowOff>
    </xdr:from>
    <xdr:to>
      <xdr:col>11</xdr:col>
      <xdr:colOff>31750</xdr:colOff>
      <xdr:row>84</xdr:row>
      <xdr:rowOff>152671</xdr:rowOff>
    </xdr:to>
    <xdr:cxnSp macro="">
      <xdr:nvCxnSpPr>
        <xdr:cNvPr id="204" name="直線コネクタ 203"/>
        <xdr:cNvCxnSpPr/>
      </xdr:nvCxnSpPr>
      <xdr:spPr>
        <a:xfrm>
          <a:off x="1447800" y="14505569"/>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67539</xdr:rowOff>
    </xdr:from>
    <xdr:to>
      <xdr:col>23</xdr:col>
      <xdr:colOff>184150</xdr:colOff>
      <xdr:row>86</xdr:row>
      <xdr:rowOff>169139</xdr:rowOff>
    </xdr:to>
    <xdr:sp macro="" textlink="">
      <xdr:nvSpPr>
        <xdr:cNvPr id="214" name="楕円 213"/>
        <xdr:cNvSpPr/>
      </xdr:nvSpPr>
      <xdr:spPr>
        <a:xfrm>
          <a:off x="4902200" y="148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39616</xdr:rowOff>
    </xdr:from>
    <xdr:ext cx="762000" cy="259045"/>
    <xdr:sp macro="" textlink="">
      <xdr:nvSpPr>
        <xdr:cNvPr id="215" name="人件費・物件費等の状況該当値テキスト"/>
        <xdr:cNvSpPr txBox="1"/>
      </xdr:nvSpPr>
      <xdr:spPr>
        <a:xfrm>
          <a:off x="5041900" y="147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99637</xdr:rowOff>
    </xdr:from>
    <xdr:to>
      <xdr:col>19</xdr:col>
      <xdr:colOff>184150</xdr:colOff>
      <xdr:row>86</xdr:row>
      <xdr:rowOff>29787</xdr:rowOff>
    </xdr:to>
    <xdr:sp macro="" textlink="">
      <xdr:nvSpPr>
        <xdr:cNvPr id="216" name="楕円 215"/>
        <xdr:cNvSpPr/>
      </xdr:nvSpPr>
      <xdr:spPr>
        <a:xfrm>
          <a:off x="4064000" y="1467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14564</xdr:rowOff>
    </xdr:from>
    <xdr:ext cx="736600" cy="259045"/>
    <xdr:sp macro="" textlink="">
      <xdr:nvSpPr>
        <xdr:cNvPr id="217" name="テキスト ボックス 216"/>
        <xdr:cNvSpPr txBox="1"/>
      </xdr:nvSpPr>
      <xdr:spPr>
        <a:xfrm>
          <a:off x="3733800" y="1475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51409</xdr:rowOff>
    </xdr:from>
    <xdr:to>
      <xdr:col>15</xdr:col>
      <xdr:colOff>133350</xdr:colOff>
      <xdr:row>85</xdr:row>
      <xdr:rowOff>153009</xdr:rowOff>
    </xdr:to>
    <xdr:sp macro="" textlink="">
      <xdr:nvSpPr>
        <xdr:cNvPr id="218" name="楕円 217"/>
        <xdr:cNvSpPr/>
      </xdr:nvSpPr>
      <xdr:spPr>
        <a:xfrm>
          <a:off x="3175000" y="146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137786</xdr:rowOff>
    </xdr:from>
    <xdr:ext cx="762000" cy="259045"/>
    <xdr:sp macro="" textlink="">
      <xdr:nvSpPr>
        <xdr:cNvPr id="219" name="テキスト ボックス 218"/>
        <xdr:cNvSpPr txBox="1"/>
      </xdr:nvSpPr>
      <xdr:spPr>
        <a:xfrm>
          <a:off x="2844800" y="1471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101871</xdr:rowOff>
    </xdr:from>
    <xdr:to>
      <xdr:col>11</xdr:col>
      <xdr:colOff>82550</xdr:colOff>
      <xdr:row>85</xdr:row>
      <xdr:rowOff>32021</xdr:rowOff>
    </xdr:to>
    <xdr:sp macro="" textlink="">
      <xdr:nvSpPr>
        <xdr:cNvPr id="220" name="楕円 219"/>
        <xdr:cNvSpPr/>
      </xdr:nvSpPr>
      <xdr:spPr>
        <a:xfrm>
          <a:off x="2286000" y="145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16798</xdr:rowOff>
    </xdr:from>
    <xdr:ext cx="762000" cy="259045"/>
    <xdr:sp macro="" textlink="">
      <xdr:nvSpPr>
        <xdr:cNvPr id="221" name="テキスト ボックス 220"/>
        <xdr:cNvSpPr txBox="1"/>
      </xdr:nvSpPr>
      <xdr:spPr>
        <a:xfrm>
          <a:off x="1955800" y="1459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52969</xdr:rowOff>
    </xdr:from>
    <xdr:to>
      <xdr:col>7</xdr:col>
      <xdr:colOff>31750</xdr:colOff>
      <xdr:row>84</xdr:row>
      <xdr:rowOff>154569</xdr:rowOff>
    </xdr:to>
    <xdr:sp macro="" textlink="">
      <xdr:nvSpPr>
        <xdr:cNvPr id="222" name="楕円 221"/>
        <xdr:cNvSpPr/>
      </xdr:nvSpPr>
      <xdr:spPr>
        <a:xfrm>
          <a:off x="1397000" y="144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139346</xdr:rowOff>
    </xdr:from>
    <xdr:ext cx="762000" cy="259045"/>
    <xdr:sp macro="" textlink="">
      <xdr:nvSpPr>
        <xdr:cNvPr id="223" name="テキスト ボックス 222"/>
        <xdr:cNvSpPr txBox="1"/>
      </xdr:nvSpPr>
      <xdr:spPr>
        <a:xfrm>
          <a:off x="1066800" y="1454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年度より定員適正化計画に基づき、退職・採用等の状況を見極め、職員数の抑制を図ってきた。平成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年度からは定員適正化計画（第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次）を策定し、第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期美唄市総合計画後期基本計画を踏まえ、限られた行政資源である人材のより効率的・効果的な活用を図るとともに、定員管理の一層の適正化を推進する。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年度に比率が上昇した要因は、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年度から実施していた給与の独自削減について、財政健全化計画終了に伴い見直しをしたことによ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144357</xdr:rowOff>
    </xdr:from>
    <xdr:to>
      <xdr:col>81</xdr:col>
      <xdr:colOff>44450</xdr:colOff>
      <xdr:row>85</xdr:row>
      <xdr:rowOff>144357</xdr:rowOff>
    </xdr:to>
    <xdr:cxnSp macro="">
      <xdr:nvCxnSpPr>
        <xdr:cNvPr id="257" name="直線コネクタ 256"/>
        <xdr:cNvCxnSpPr/>
      </xdr:nvCxnSpPr>
      <xdr:spPr>
        <a:xfrm>
          <a:off x="16179800" y="14717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85</xdr:row>
      <xdr:rowOff>144357</xdr:rowOff>
    </xdr:to>
    <xdr:cxnSp macro="">
      <xdr:nvCxnSpPr>
        <xdr:cNvPr id="260" name="直線コネクタ 259"/>
        <xdr:cNvCxnSpPr/>
      </xdr:nvCxnSpPr>
      <xdr:spPr>
        <a:xfrm>
          <a:off x="15290800" y="14363700"/>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127846</xdr:rowOff>
    </xdr:from>
    <xdr:to>
      <xdr:col>72</xdr:col>
      <xdr:colOff>203200</xdr:colOff>
      <xdr:row>83</xdr:row>
      <xdr:rowOff>133350</xdr:rowOff>
    </xdr:to>
    <xdr:cxnSp macro="">
      <xdr:nvCxnSpPr>
        <xdr:cNvPr id="263" name="直線コネクタ 262"/>
        <xdr:cNvCxnSpPr/>
      </xdr:nvCxnSpPr>
      <xdr:spPr>
        <a:xfrm>
          <a:off x="14401800" y="1418674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119804</xdr:rowOff>
    </xdr:from>
    <xdr:to>
      <xdr:col>68</xdr:col>
      <xdr:colOff>152400</xdr:colOff>
      <xdr:row>82</xdr:row>
      <xdr:rowOff>127846</xdr:rowOff>
    </xdr:to>
    <xdr:cxnSp macro="">
      <xdr:nvCxnSpPr>
        <xdr:cNvPr id="266" name="直線コネクタ 265"/>
        <xdr:cNvCxnSpPr/>
      </xdr:nvCxnSpPr>
      <xdr:spPr>
        <a:xfrm>
          <a:off x="13512800" y="141787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76" name="楕円 275"/>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110084</xdr:rowOff>
    </xdr:from>
    <xdr:ext cx="762000" cy="259045"/>
    <xdr:sp macro="" textlink="">
      <xdr:nvSpPr>
        <xdr:cNvPr id="277" name="給与水準   （国との比較）該当値テキスト"/>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93557</xdr:rowOff>
    </xdr:from>
    <xdr:to>
      <xdr:col>77</xdr:col>
      <xdr:colOff>95250</xdr:colOff>
      <xdr:row>86</xdr:row>
      <xdr:rowOff>23707</xdr:rowOff>
    </xdr:to>
    <xdr:sp macro="" textlink="">
      <xdr:nvSpPr>
        <xdr:cNvPr id="278" name="楕円 277"/>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33884</xdr:rowOff>
    </xdr:from>
    <xdr:ext cx="736600" cy="259045"/>
    <xdr:sp macro="" textlink="">
      <xdr:nvSpPr>
        <xdr:cNvPr id="279" name="テキスト ボックス 278"/>
        <xdr:cNvSpPr txBox="1"/>
      </xdr:nvSpPr>
      <xdr:spPr>
        <a:xfrm>
          <a:off x="15798800" y="14435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77046</xdr:rowOff>
    </xdr:from>
    <xdr:to>
      <xdr:col>68</xdr:col>
      <xdr:colOff>203200</xdr:colOff>
      <xdr:row>83</xdr:row>
      <xdr:rowOff>7196</xdr:rowOff>
    </xdr:to>
    <xdr:sp macro="" textlink="">
      <xdr:nvSpPr>
        <xdr:cNvPr id="282" name="楕円 281"/>
        <xdr:cNvSpPr/>
      </xdr:nvSpPr>
      <xdr:spPr>
        <a:xfrm>
          <a:off x="143510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17373</xdr:rowOff>
    </xdr:from>
    <xdr:ext cx="762000" cy="259045"/>
    <xdr:sp macro="" textlink="">
      <xdr:nvSpPr>
        <xdr:cNvPr id="283" name="テキスト ボックス 282"/>
        <xdr:cNvSpPr txBox="1"/>
      </xdr:nvSpPr>
      <xdr:spPr>
        <a:xfrm>
          <a:off x="14020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69004</xdr:rowOff>
    </xdr:from>
    <xdr:to>
      <xdr:col>64</xdr:col>
      <xdr:colOff>152400</xdr:colOff>
      <xdr:row>82</xdr:row>
      <xdr:rowOff>170604</xdr:rowOff>
    </xdr:to>
    <xdr:sp macro="" textlink="">
      <xdr:nvSpPr>
        <xdr:cNvPr id="284" name="楕円 283"/>
        <xdr:cNvSpPr/>
      </xdr:nvSpPr>
      <xdr:spPr>
        <a:xfrm>
          <a:off x="134620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9331</xdr:rowOff>
    </xdr:from>
    <xdr:ext cx="762000" cy="259045"/>
    <xdr:sp macro="" textlink="">
      <xdr:nvSpPr>
        <xdr:cNvPr id="285" name="テキスト ボックス 284"/>
        <xdr:cNvSpPr txBox="1"/>
      </xdr:nvSpPr>
      <xdr:spPr>
        <a:xfrm>
          <a:off x="13131800" y="1389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定員適正化計画に基づき、退職・採用等の状況を見極め、職員数の抑制を図ってきたが、人口の急速な減少により、人口千人当たりの職員数は類似団体との比較においても平均を上回っている。また、消防職員を広域化せず市で任用していることも平均を上回る要因となっている。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年度からは定員適正化計画（第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次）を策定し、第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期美唄市総合計画後期基本計画を踏まえ、限られた行政資源である人材のより効率的・効果的な活用を図るとともに、定員管理の一層の適正化を推進する。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71544</xdr:rowOff>
    </xdr:from>
    <xdr:to>
      <xdr:col>81</xdr:col>
      <xdr:colOff>44450</xdr:colOff>
      <xdr:row>64</xdr:row>
      <xdr:rowOff>106014</xdr:rowOff>
    </xdr:to>
    <xdr:cxnSp macro="">
      <xdr:nvCxnSpPr>
        <xdr:cNvPr id="322" name="直線コネクタ 321"/>
        <xdr:cNvCxnSpPr/>
      </xdr:nvCxnSpPr>
      <xdr:spPr>
        <a:xfrm>
          <a:off x="16179800" y="11044344"/>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30178</xdr:rowOff>
    </xdr:from>
    <xdr:to>
      <xdr:col>77</xdr:col>
      <xdr:colOff>44450</xdr:colOff>
      <xdr:row>64</xdr:row>
      <xdr:rowOff>71544</xdr:rowOff>
    </xdr:to>
    <xdr:cxnSp macro="">
      <xdr:nvCxnSpPr>
        <xdr:cNvPr id="325" name="直線コネクタ 324"/>
        <xdr:cNvCxnSpPr/>
      </xdr:nvCxnSpPr>
      <xdr:spPr>
        <a:xfrm>
          <a:off x="15290800" y="1100297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9495</xdr:rowOff>
    </xdr:from>
    <xdr:to>
      <xdr:col>72</xdr:col>
      <xdr:colOff>203200</xdr:colOff>
      <xdr:row>64</xdr:row>
      <xdr:rowOff>30178</xdr:rowOff>
    </xdr:to>
    <xdr:cxnSp macro="">
      <xdr:nvCxnSpPr>
        <xdr:cNvPr id="328" name="直線コネクタ 327"/>
        <xdr:cNvCxnSpPr/>
      </xdr:nvCxnSpPr>
      <xdr:spPr>
        <a:xfrm>
          <a:off x="14401800" y="109822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9495</xdr:rowOff>
    </xdr:from>
    <xdr:to>
      <xdr:col>68</xdr:col>
      <xdr:colOff>152400</xdr:colOff>
      <xdr:row>64</xdr:row>
      <xdr:rowOff>9495</xdr:rowOff>
    </xdr:to>
    <xdr:cxnSp macro="">
      <xdr:nvCxnSpPr>
        <xdr:cNvPr id="331" name="直線コネクタ 330"/>
        <xdr:cNvCxnSpPr/>
      </xdr:nvCxnSpPr>
      <xdr:spPr>
        <a:xfrm>
          <a:off x="13512800" y="10982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55214</xdr:rowOff>
    </xdr:from>
    <xdr:to>
      <xdr:col>81</xdr:col>
      <xdr:colOff>95250</xdr:colOff>
      <xdr:row>64</xdr:row>
      <xdr:rowOff>156814</xdr:rowOff>
    </xdr:to>
    <xdr:sp macro="" textlink="">
      <xdr:nvSpPr>
        <xdr:cNvPr id="341" name="楕円 340"/>
        <xdr:cNvSpPr/>
      </xdr:nvSpPr>
      <xdr:spPr>
        <a:xfrm>
          <a:off x="16967200" y="110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27291</xdr:rowOff>
    </xdr:from>
    <xdr:ext cx="762000" cy="259045"/>
    <xdr:sp macro="" textlink="">
      <xdr:nvSpPr>
        <xdr:cNvPr id="342" name="定員管理の状況該当値テキスト"/>
        <xdr:cNvSpPr txBox="1"/>
      </xdr:nvSpPr>
      <xdr:spPr>
        <a:xfrm>
          <a:off x="17106900" y="110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20744</xdr:rowOff>
    </xdr:from>
    <xdr:to>
      <xdr:col>77</xdr:col>
      <xdr:colOff>95250</xdr:colOff>
      <xdr:row>64</xdr:row>
      <xdr:rowOff>122344</xdr:rowOff>
    </xdr:to>
    <xdr:sp macro="" textlink="">
      <xdr:nvSpPr>
        <xdr:cNvPr id="343" name="楕円 342"/>
        <xdr:cNvSpPr/>
      </xdr:nvSpPr>
      <xdr:spPr>
        <a:xfrm>
          <a:off x="16129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107121</xdr:rowOff>
    </xdr:from>
    <xdr:ext cx="736600" cy="259045"/>
    <xdr:sp macro="" textlink="">
      <xdr:nvSpPr>
        <xdr:cNvPr id="344" name="テキスト ボックス 343"/>
        <xdr:cNvSpPr txBox="1"/>
      </xdr:nvSpPr>
      <xdr:spPr>
        <a:xfrm>
          <a:off x="15798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150828</xdr:rowOff>
    </xdr:from>
    <xdr:to>
      <xdr:col>73</xdr:col>
      <xdr:colOff>44450</xdr:colOff>
      <xdr:row>64</xdr:row>
      <xdr:rowOff>80978</xdr:rowOff>
    </xdr:to>
    <xdr:sp macro="" textlink="">
      <xdr:nvSpPr>
        <xdr:cNvPr id="345" name="楕円 344"/>
        <xdr:cNvSpPr/>
      </xdr:nvSpPr>
      <xdr:spPr>
        <a:xfrm>
          <a:off x="15240000" y="109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65755</xdr:rowOff>
    </xdr:from>
    <xdr:ext cx="762000" cy="259045"/>
    <xdr:sp macro="" textlink="">
      <xdr:nvSpPr>
        <xdr:cNvPr id="346" name="テキスト ボックス 345"/>
        <xdr:cNvSpPr txBox="1"/>
      </xdr:nvSpPr>
      <xdr:spPr>
        <a:xfrm>
          <a:off x="14909800" y="1103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130145</xdr:rowOff>
    </xdr:from>
    <xdr:to>
      <xdr:col>68</xdr:col>
      <xdr:colOff>203200</xdr:colOff>
      <xdr:row>64</xdr:row>
      <xdr:rowOff>60295</xdr:rowOff>
    </xdr:to>
    <xdr:sp macro="" textlink="">
      <xdr:nvSpPr>
        <xdr:cNvPr id="347" name="楕円 346"/>
        <xdr:cNvSpPr/>
      </xdr:nvSpPr>
      <xdr:spPr>
        <a:xfrm>
          <a:off x="143510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45072</xdr:rowOff>
    </xdr:from>
    <xdr:ext cx="762000" cy="259045"/>
    <xdr:sp macro="" textlink="">
      <xdr:nvSpPr>
        <xdr:cNvPr id="348" name="テキスト ボックス 347"/>
        <xdr:cNvSpPr txBox="1"/>
      </xdr:nvSpPr>
      <xdr:spPr>
        <a:xfrm>
          <a:off x="14020800" y="1101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130145</xdr:rowOff>
    </xdr:from>
    <xdr:to>
      <xdr:col>64</xdr:col>
      <xdr:colOff>152400</xdr:colOff>
      <xdr:row>64</xdr:row>
      <xdr:rowOff>60295</xdr:rowOff>
    </xdr:to>
    <xdr:sp macro="" textlink="">
      <xdr:nvSpPr>
        <xdr:cNvPr id="349" name="楕円 348"/>
        <xdr:cNvSpPr/>
      </xdr:nvSpPr>
      <xdr:spPr>
        <a:xfrm>
          <a:off x="134620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45072</xdr:rowOff>
    </xdr:from>
    <xdr:ext cx="762000" cy="259045"/>
    <xdr:sp macro="" textlink="">
      <xdr:nvSpPr>
        <xdr:cNvPr id="350" name="テキスト ボックス 349"/>
        <xdr:cNvSpPr txBox="1"/>
      </xdr:nvSpPr>
      <xdr:spPr>
        <a:xfrm>
          <a:off x="13131800" y="1101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上記将来負担比率の分析同様、多大な公共投資の実施により実質公債費比率が類似団体平均を上回っている。このため、第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期美唄市総合計画後期基本計画と整合性を図りながら建設事業の重点化と新規発行地方債の抑制に努める。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120544</xdr:rowOff>
    </xdr:from>
    <xdr:to>
      <xdr:col>81</xdr:col>
      <xdr:colOff>44450</xdr:colOff>
      <xdr:row>37</xdr:row>
      <xdr:rowOff>142663</xdr:rowOff>
    </xdr:to>
    <xdr:cxnSp macro="">
      <xdr:nvCxnSpPr>
        <xdr:cNvPr id="384" name="直線コネクタ 383"/>
        <xdr:cNvCxnSpPr/>
      </xdr:nvCxnSpPr>
      <xdr:spPr>
        <a:xfrm flipV="1">
          <a:off x="16179800" y="6464194"/>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38</xdr:row>
      <xdr:rowOff>5397</xdr:rowOff>
    </xdr:to>
    <xdr:cxnSp macro="">
      <xdr:nvCxnSpPr>
        <xdr:cNvPr id="387" name="直線コネクタ 386"/>
        <xdr:cNvCxnSpPr/>
      </xdr:nvCxnSpPr>
      <xdr:spPr>
        <a:xfrm flipV="1">
          <a:off x="15290800" y="6486313"/>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5397</xdr:rowOff>
    </xdr:from>
    <xdr:to>
      <xdr:col>72</xdr:col>
      <xdr:colOff>203200</xdr:colOff>
      <xdr:row>38</xdr:row>
      <xdr:rowOff>47625</xdr:rowOff>
    </xdr:to>
    <xdr:cxnSp macro="">
      <xdr:nvCxnSpPr>
        <xdr:cNvPr id="390" name="直線コネクタ 389"/>
        <xdr:cNvCxnSpPr/>
      </xdr:nvCxnSpPr>
      <xdr:spPr>
        <a:xfrm flipV="1">
          <a:off x="14401800" y="652049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47625</xdr:rowOff>
    </xdr:from>
    <xdr:to>
      <xdr:col>68</xdr:col>
      <xdr:colOff>152400</xdr:colOff>
      <xdr:row>38</xdr:row>
      <xdr:rowOff>85831</xdr:rowOff>
    </xdr:to>
    <xdr:cxnSp macro="">
      <xdr:nvCxnSpPr>
        <xdr:cNvPr id="393" name="直線コネクタ 392"/>
        <xdr:cNvCxnSpPr/>
      </xdr:nvCxnSpPr>
      <xdr:spPr>
        <a:xfrm flipV="1">
          <a:off x="13512800" y="6562725"/>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69744</xdr:rowOff>
    </xdr:from>
    <xdr:to>
      <xdr:col>81</xdr:col>
      <xdr:colOff>95250</xdr:colOff>
      <xdr:row>37</xdr:row>
      <xdr:rowOff>171345</xdr:rowOff>
    </xdr:to>
    <xdr:sp macro="" textlink="">
      <xdr:nvSpPr>
        <xdr:cNvPr id="403" name="楕円 402"/>
        <xdr:cNvSpPr/>
      </xdr:nvSpPr>
      <xdr:spPr>
        <a:xfrm>
          <a:off x="169672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41821</xdr:rowOff>
    </xdr:from>
    <xdr:ext cx="762000" cy="259045"/>
    <xdr:sp macro="" textlink="">
      <xdr:nvSpPr>
        <xdr:cNvPr id="404" name="公債費負担の状況該当値テキスト"/>
        <xdr:cNvSpPr txBox="1"/>
      </xdr:nvSpPr>
      <xdr:spPr>
        <a:xfrm>
          <a:off x="17106900" y="638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91863</xdr:rowOff>
    </xdr:from>
    <xdr:to>
      <xdr:col>77</xdr:col>
      <xdr:colOff>95250</xdr:colOff>
      <xdr:row>38</xdr:row>
      <xdr:rowOff>22013</xdr:rowOff>
    </xdr:to>
    <xdr:sp macro="" textlink="">
      <xdr:nvSpPr>
        <xdr:cNvPr id="405" name="楕円 404"/>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6790</xdr:rowOff>
    </xdr:from>
    <xdr:ext cx="736600" cy="259045"/>
    <xdr:sp macro="" textlink="">
      <xdr:nvSpPr>
        <xdr:cNvPr id="406" name="テキスト ボックス 405"/>
        <xdr:cNvSpPr txBox="1"/>
      </xdr:nvSpPr>
      <xdr:spPr>
        <a:xfrm>
          <a:off x="15798800" y="6521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126047</xdr:rowOff>
    </xdr:from>
    <xdr:to>
      <xdr:col>73</xdr:col>
      <xdr:colOff>44450</xdr:colOff>
      <xdr:row>38</xdr:row>
      <xdr:rowOff>56197</xdr:rowOff>
    </xdr:to>
    <xdr:sp macro="" textlink="">
      <xdr:nvSpPr>
        <xdr:cNvPr id="407" name="楕円 406"/>
        <xdr:cNvSpPr/>
      </xdr:nvSpPr>
      <xdr:spPr>
        <a:xfrm>
          <a:off x="15240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40974</xdr:rowOff>
    </xdr:from>
    <xdr:ext cx="762000" cy="259045"/>
    <xdr:sp macro="" textlink="">
      <xdr:nvSpPr>
        <xdr:cNvPr id="408" name="テキスト ボックス 407"/>
        <xdr:cNvSpPr txBox="1"/>
      </xdr:nvSpPr>
      <xdr:spPr>
        <a:xfrm>
          <a:off x="149098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168275</xdr:rowOff>
    </xdr:from>
    <xdr:to>
      <xdr:col>68</xdr:col>
      <xdr:colOff>203200</xdr:colOff>
      <xdr:row>38</xdr:row>
      <xdr:rowOff>98425</xdr:rowOff>
    </xdr:to>
    <xdr:sp macro="" textlink="">
      <xdr:nvSpPr>
        <xdr:cNvPr id="409" name="楕円 408"/>
        <xdr:cNvSpPr/>
      </xdr:nvSpPr>
      <xdr:spPr>
        <a:xfrm>
          <a:off x="14351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83202</xdr:rowOff>
    </xdr:from>
    <xdr:ext cx="762000" cy="259045"/>
    <xdr:sp macro="" textlink="">
      <xdr:nvSpPr>
        <xdr:cNvPr id="410" name="テキスト ボックス 409"/>
        <xdr:cNvSpPr txBox="1"/>
      </xdr:nvSpPr>
      <xdr:spPr>
        <a:xfrm>
          <a:off x="140208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35031</xdr:rowOff>
    </xdr:from>
    <xdr:to>
      <xdr:col>64</xdr:col>
      <xdr:colOff>152400</xdr:colOff>
      <xdr:row>38</xdr:row>
      <xdr:rowOff>136631</xdr:rowOff>
    </xdr:to>
    <xdr:sp macro="" textlink="">
      <xdr:nvSpPr>
        <xdr:cNvPr id="411" name="楕円 410"/>
        <xdr:cNvSpPr/>
      </xdr:nvSpPr>
      <xdr:spPr>
        <a:xfrm>
          <a:off x="13462000" y="65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121408</xdr:rowOff>
    </xdr:from>
    <xdr:ext cx="762000" cy="259045"/>
    <xdr:sp macro="" textlink="">
      <xdr:nvSpPr>
        <xdr:cNvPr id="412" name="テキスト ボックス 411"/>
        <xdr:cNvSpPr txBox="1"/>
      </xdr:nvSpPr>
      <xdr:spPr>
        <a:xfrm>
          <a:off x="13131800" y="663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上記将来負担比率の分析同様、多大な公共投資の実施により実質公債費比率が類似団体平均を上回っている。このため、第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期美唄市総合計画後期基本計画と整合性を図りながら建設事業の重点化と新規発行地方債の抑制に努める。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56579</xdr:rowOff>
    </xdr:from>
    <xdr:to>
      <xdr:col>81</xdr:col>
      <xdr:colOff>44450</xdr:colOff>
      <xdr:row>16</xdr:row>
      <xdr:rowOff>75883</xdr:rowOff>
    </xdr:to>
    <xdr:cxnSp macro="">
      <xdr:nvCxnSpPr>
        <xdr:cNvPr id="444" name="直線コネクタ 443"/>
        <xdr:cNvCxnSpPr/>
      </xdr:nvCxnSpPr>
      <xdr:spPr>
        <a:xfrm flipV="1">
          <a:off x="16179800" y="2799779"/>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75883</xdr:rowOff>
    </xdr:from>
    <xdr:to>
      <xdr:col>77</xdr:col>
      <xdr:colOff>44450</xdr:colOff>
      <xdr:row>16</xdr:row>
      <xdr:rowOff>120282</xdr:rowOff>
    </xdr:to>
    <xdr:cxnSp macro="">
      <xdr:nvCxnSpPr>
        <xdr:cNvPr id="447" name="直線コネクタ 446"/>
        <xdr:cNvCxnSpPr/>
      </xdr:nvCxnSpPr>
      <xdr:spPr>
        <a:xfrm flipV="1">
          <a:off x="15290800" y="2819083"/>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120282</xdr:rowOff>
    </xdr:from>
    <xdr:to>
      <xdr:col>72</xdr:col>
      <xdr:colOff>203200</xdr:colOff>
      <xdr:row>16</xdr:row>
      <xdr:rowOff>144894</xdr:rowOff>
    </xdr:to>
    <xdr:cxnSp macro="">
      <xdr:nvCxnSpPr>
        <xdr:cNvPr id="450" name="直線コネクタ 449"/>
        <xdr:cNvCxnSpPr/>
      </xdr:nvCxnSpPr>
      <xdr:spPr>
        <a:xfrm flipV="1">
          <a:off x="14401800" y="2863482"/>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144894</xdr:rowOff>
    </xdr:from>
    <xdr:to>
      <xdr:col>68</xdr:col>
      <xdr:colOff>152400</xdr:colOff>
      <xdr:row>17</xdr:row>
      <xdr:rowOff>2883</xdr:rowOff>
    </xdr:to>
    <xdr:cxnSp macro="">
      <xdr:nvCxnSpPr>
        <xdr:cNvPr id="453" name="直線コネクタ 452"/>
        <xdr:cNvCxnSpPr/>
      </xdr:nvCxnSpPr>
      <xdr:spPr>
        <a:xfrm flipV="1">
          <a:off x="13512800" y="2888094"/>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5779</xdr:rowOff>
    </xdr:from>
    <xdr:to>
      <xdr:col>81</xdr:col>
      <xdr:colOff>95250</xdr:colOff>
      <xdr:row>16</xdr:row>
      <xdr:rowOff>107379</xdr:rowOff>
    </xdr:to>
    <xdr:sp macro="" textlink="">
      <xdr:nvSpPr>
        <xdr:cNvPr id="463" name="楕円 462"/>
        <xdr:cNvSpPr/>
      </xdr:nvSpPr>
      <xdr:spPr>
        <a:xfrm>
          <a:off x="16967200" y="27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149306</xdr:rowOff>
    </xdr:from>
    <xdr:ext cx="762000" cy="259045"/>
    <xdr:sp macro="" textlink="">
      <xdr:nvSpPr>
        <xdr:cNvPr id="464" name="将来負担の状況該当値テキスト"/>
        <xdr:cNvSpPr txBox="1"/>
      </xdr:nvSpPr>
      <xdr:spPr>
        <a:xfrm>
          <a:off x="17106900" y="272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25083</xdr:rowOff>
    </xdr:from>
    <xdr:to>
      <xdr:col>77</xdr:col>
      <xdr:colOff>95250</xdr:colOff>
      <xdr:row>16</xdr:row>
      <xdr:rowOff>126683</xdr:rowOff>
    </xdr:to>
    <xdr:sp macro="" textlink="">
      <xdr:nvSpPr>
        <xdr:cNvPr id="465" name="楕円 464"/>
        <xdr:cNvSpPr/>
      </xdr:nvSpPr>
      <xdr:spPr>
        <a:xfrm>
          <a:off x="16129000" y="27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111460</xdr:rowOff>
    </xdr:from>
    <xdr:ext cx="736600" cy="259045"/>
    <xdr:sp macro="" textlink="">
      <xdr:nvSpPr>
        <xdr:cNvPr id="466" name="テキスト ボックス 465"/>
        <xdr:cNvSpPr txBox="1"/>
      </xdr:nvSpPr>
      <xdr:spPr>
        <a:xfrm>
          <a:off x="15798800" y="2854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69482</xdr:rowOff>
    </xdr:from>
    <xdr:to>
      <xdr:col>73</xdr:col>
      <xdr:colOff>44450</xdr:colOff>
      <xdr:row>16</xdr:row>
      <xdr:rowOff>171082</xdr:rowOff>
    </xdr:to>
    <xdr:sp macro="" textlink="">
      <xdr:nvSpPr>
        <xdr:cNvPr id="467" name="楕円 466"/>
        <xdr:cNvSpPr/>
      </xdr:nvSpPr>
      <xdr:spPr>
        <a:xfrm>
          <a:off x="15240000" y="28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155859</xdr:rowOff>
    </xdr:from>
    <xdr:ext cx="762000" cy="259045"/>
    <xdr:sp macro="" textlink="">
      <xdr:nvSpPr>
        <xdr:cNvPr id="468" name="テキスト ボックス 467"/>
        <xdr:cNvSpPr txBox="1"/>
      </xdr:nvSpPr>
      <xdr:spPr>
        <a:xfrm>
          <a:off x="14909800" y="289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94094</xdr:rowOff>
    </xdr:from>
    <xdr:to>
      <xdr:col>68</xdr:col>
      <xdr:colOff>203200</xdr:colOff>
      <xdr:row>17</xdr:row>
      <xdr:rowOff>24244</xdr:rowOff>
    </xdr:to>
    <xdr:sp macro="" textlink="">
      <xdr:nvSpPr>
        <xdr:cNvPr id="469" name="楕円 468"/>
        <xdr:cNvSpPr/>
      </xdr:nvSpPr>
      <xdr:spPr>
        <a:xfrm>
          <a:off x="14351000" y="28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9021</xdr:rowOff>
    </xdr:from>
    <xdr:ext cx="762000" cy="259045"/>
    <xdr:sp macro="" textlink="">
      <xdr:nvSpPr>
        <xdr:cNvPr id="470" name="テキスト ボックス 469"/>
        <xdr:cNvSpPr txBox="1"/>
      </xdr:nvSpPr>
      <xdr:spPr>
        <a:xfrm>
          <a:off x="14020800" y="292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123533</xdr:rowOff>
    </xdr:from>
    <xdr:to>
      <xdr:col>64</xdr:col>
      <xdr:colOff>152400</xdr:colOff>
      <xdr:row>17</xdr:row>
      <xdr:rowOff>53683</xdr:rowOff>
    </xdr:to>
    <xdr:sp macro="" textlink="">
      <xdr:nvSpPr>
        <xdr:cNvPr id="471" name="楕円 470"/>
        <xdr:cNvSpPr/>
      </xdr:nvSpPr>
      <xdr:spPr>
        <a:xfrm>
          <a:off x="13462000" y="28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38460</xdr:rowOff>
    </xdr:from>
    <xdr:ext cx="762000" cy="259045"/>
    <xdr:sp macro="" textlink="">
      <xdr:nvSpPr>
        <xdr:cNvPr id="472" name="テキスト ボックス 471"/>
        <xdr:cNvSpPr txBox="1"/>
      </xdr:nvSpPr>
      <xdr:spPr>
        <a:xfrm>
          <a:off x="13131800" y="295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22,211
22,160
277.69
15,503,600
15,488,001
8,658
8,610,617
16,850,427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期美唄市総合計画後期基本計画との整合性を図りながら職員の効率的な配置を行い、定員適正化計画（</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次）等に基づき、職員数削減の推進を含めた人件費全体の抑制に努める。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161290</xdr:rowOff>
    </xdr:to>
    <xdr:cxnSp macro="">
      <xdr:nvCxnSpPr>
        <xdr:cNvPr id="64" name="直線コネクタ 63"/>
        <xdr:cNvCxnSpPr/>
      </xdr:nvCxnSpPr>
      <xdr:spPr>
        <a:xfrm>
          <a:off x="3987800" y="64272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83566</xdr:rowOff>
    </xdr:to>
    <xdr:cxnSp macro="">
      <xdr:nvCxnSpPr>
        <xdr:cNvPr id="67" name="直線コネクタ 66"/>
        <xdr:cNvCxnSpPr/>
      </xdr:nvCxnSpPr>
      <xdr:spPr>
        <a:xfrm>
          <a:off x="3098800" y="630377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28702</xdr:rowOff>
    </xdr:to>
    <xdr:cxnSp macro="">
      <xdr:nvCxnSpPr>
        <xdr:cNvPr id="70" name="直線コネクタ 69"/>
        <xdr:cNvCxnSpPr/>
      </xdr:nvCxnSpPr>
      <xdr:spPr>
        <a:xfrm flipV="1">
          <a:off x="2209800" y="6303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28702</xdr:rowOff>
    </xdr:to>
    <xdr:cxnSp macro="">
      <xdr:nvCxnSpPr>
        <xdr:cNvPr id="73" name="直線コネクタ 72"/>
        <xdr:cNvCxnSpPr/>
      </xdr:nvCxnSpPr>
      <xdr:spPr>
        <a:xfrm>
          <a:off x="1320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公共施設の老朽化等による修繕費の増額や燃料単価の高騰による光熱水費の増額により上昇傾向にあるものの、今後とも第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期美唄市総合計画後期基本計画等に基づき事業の見直しや効率化を図り経費の節減に努める。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37193</xdr:rowOff>
    </xdr:to>
    <xdr:cxnSp macro="">
      <xdr:nvCxnSpPr>
        <xdr:cNvPr id="127" name="直線コネクタ 126"/>
        <xdr:cNvCxnSpPr/>
      </xdr:nvCxnSpPr>
      <xdr:spPr>
        <a:xfrm>
          <a:off x="15671800" y="2908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16</xdr:row>
      <xdr:rowOff>165100</xdr:rowOff>
    </xdr:to>
    <xdr:cxnSp macro="">
      <xdr:nvCxnSpPr>
        <xdr:cNvPr id="130" name="直線コネクタ 129"/>
        <xdr:cNvCxnSpPr/>
      </xdr:nvCxnSpPr>
      <xdr:spPr>
        <a:xfrm>
          <a:off x="14782800" y="2799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56243</xdr:rowOff>
    </xdr:from>
    <xdr:to>
      <xdr:col>73</xdr:col>
      <xdr:colOff>180975</xdr:colOff>
      <xdr:row>16</xdr:row>
      <xdr:rowOff>78014</xdr:rowOff>
    </xdr:to>
    <xdr:cxnSp macro="">
      <xdr:nvCxnSpPr>
        <xdr:cNvPr id="133" name="直線コネクタ 132"/>
        <xdr:cNvCxnSpPr/>
      </xdr:nvCxnSpPr>
      <xdr:spPr>
        <a:xfrm flipV="1">
          <a:off x="13893800" y="2799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78014</xdr:rowOff>
    </xdr:to>
    <xdr:cxnSp macro="">
      <xdr:nvCxnSpPr>
        <xdr:cNvPr id="136" name="直線コネクタ 135"/>
        <xdr:cNvCxnSpPr/>
      </xdr:nvCxnSpPr>
      <xdr:spPr>
        <a:xfrm>
          <a:off x="13004800" y="2734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6" name="楕円 145"/>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47" name="物件費該当値テキスト"/>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0" name="楕円 149"/>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1" name="テキスト ボックス 150"/>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2" name="楕円 151"/>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3" name="テキスト ボックス 152"/>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4" name="楕円 153"/>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5" name="テキスト ボックス 154"/>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扶助費に係る経常収支比率は類似団体平均と比較すると同等程度で推移している。高齢者率や障害者率が高く、生活保護費や施設措置費が多いことが主な要因である。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83457</xdr:rowOff>
    </xdr:to>
    <xdr:cxnSp macro="">
      <xdr:nvCxnSpPr>
        <xdr:cNvPr id="189" name="直線コネクタ 188"/>
        <xdr:cNvCxnSpPr/>
      </xdr:nvCxnSpPr>
      <xdr:spPr>
        <a:xfrm>
          <a:off x="3987800" y="99078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57</xdr:row>
      <xdr:rowOff>135165</xdr:rowOff>
    </xdr:to>
    <xdr:cxnSp macro="">
      <xdr:nvCxnSpPr>
        <xdr:cNvPr id="192" name="直線コネクタ 191"/>
        <xdr:cNvCxnSpPr/>
      </xdr:nvCxnSpPr>
      <xdr:spPr>
        <a:xfrm>
          <a:off x="3098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50800</xdr:rowOff>
    </xdr:to>
    <xdr:cxnSp macro="">
      <xdr:nvCxnSpPr>
        <xdr:cNvPr id="195" name="直線コネクタ 194"/>
        <xdr:cNvCxnSpPr/>
      </xdr:nvCxnSpPr>
      <xdr:spPr>
        <a:xfrm flipV="1">
          <a:off x="2209800" y="99078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58</xdr:row>
      <xdr:rowOff>50800</xdr:rowOff>
    </xdr:to>
    <xdr:cxnSp macro="">
      <xdr:nvCxnSpPr>
        <xdr:cNvPr id="198" name="直線コネクタ 197"/>
        <xdr:cNvCxnSpPr/>
      </xdr:nvCxnSpPr>
      <xdr:spPr>
        <a:xfrm>
          <a:off x="1320800" y="9875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macro="" textlink="">
      <xdr:nvSpPr>
        <xdr:cNvPr id="208" name="楕円 207"/>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4734</xdr:rowOff>
    </xdr:from>
    <xdr:ext cx="762000" cy="259045"/>
    <xdr:sp macro="" textlink="">
      <xdr:nvSpPr>
        <xdr:cNvPr id="209" name="扶助費該当値テキスト"/>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0" name="楕円 209"/>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211" name="テキスト ボックス 210"/>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2" name="楕円 211"/>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213" name="テキスト ボックス 212"/>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4" name="楕円 213"/>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5" name="テキスト ボックス 214"/>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6" name="楕円 215"/>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7" name="テキスト ボックス 216"/>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その他に係る経常収支比率が類似団体平均を上回っているのは、下水道事業及び国民健康保険事業に対する繰出金が多額であることが主な要因である。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158024</xdr:rowOff>
    </xdr:from>
    <xdr:to>
      <xdr:col>82</xdr:col>
      <xdr:colOff>107950</xdr:colOff>
      <xdr:row>60</xdr:row>
      <xdr:rowOff>6169</xdr:rowOff>
    </xdr:to>
    <xdr:cxnSp macro="">
      <xdr:nvCxnSpPr>
        <xdr:cNvPr id="252" name="直線コネクタ 251"/>
        <xdr:cNvCxnSpPr/>
      </xdr:nvCxnSpPr>
      <xdr:spPr>
        <a:xfrm>
          <a:off x="15671800" y="102735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158024</xdr:rowOff>
    </xdr:to>
    <xdr:cxnSp macro="">
      <xdr:nvCxnSpPr>
        <xdr:cNvPr id="255" name="直線コネクタ 254"/>
        <xdr:cNvCxnSpPr/>
      </xdr:nvCxnSpPr>
      <xdr:spPr>
        <a:xfrm>
          <a:off x="14782800" y="10116820"/>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79647</xdr:rowOff>
    </xdr:to>
    <xdr:cxnSp macro="">
      <xdr:nvCxnSpPr>
        <xdr:cNvPr id="258" name="直線コネクタ 257"/>
        <xdr:cNvCxnSpPr/>
      </xdr:nvCxnSpPr>
      <xdr:spPr>
        <a:xfrm flipV="1">
          <a:off x="13893800" y="1011682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66584</xdr:rowOff>
    </xdr:from>
    <xdr:to>
      <xdr:col>69</xdr:col>
      <xdr:colOff>92075</xdr:colOff>
      <xdr:row>59</xdr:row>
      <xdr:rowOff>79647</xdr:rowOff>
    </xdr:to>
    <xdr:cxnSp macro="">
      <xdr:nvCxnSpPr>
        <xdr:cNvPr id="261" name="直線コネクタ 260"/>
        <xdr:cNvCxnSpPr/>
      </xdr:nvCxnSpPr>
      <xdr:spPr>
        <a:xfrm>
          <a:off x="13004800" y="101821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126819</xdr:rowOff>
    </xdr:from>
    <xdr:to>
      <xdr:col>82</xdr:col>
      <xdr:colOff>158750</xdr:colOff>
      <xdr:row>60</xdr:row>
      <xdr:rowOff>56969</xdr:rowOff>
    </xdr:to>
    <xdr:sp macro="" textlink="">
      <xdr:nvSpPr>
        <xdr:cNvPr id="271" name="楕円 270"/>
        <xdr:cNvSpPr/>
      </xdr:nvSpPr>
      <xdr:spPr>
        <a:xfrm>
          <a:off x="16459200" y="102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98896</xdr:rowOff>
    </xdr:from>
    <xdr:ext cx="762000" cy="259045"/>
    <xdr:sp macro="" textlink="">
      <xdr:nvSpPr>
        <xdr:cNvPr id="272" name="その他該当値テキスト"/>
        <xdr:cNvSpPr txBox="1"/>
      </xdr:nvSpPr>
      <xdr:spPr>
        <a:xfrm>
          <a:off x="16598900" y="1021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107224</xdr:rowOff>
    </xdr:from>
    <xdr:to>
      <xdr:col>78</xdr:col>
      <xdr:colOff>120650</xdr:colOff>
      <xdr:row>60</xdr:row>
      <xdr:rowOff>37374</xdr:rowOff>
    </xdr:to>
    <xdr:sp macro="" textlink="">
      <xdr:nvSpPr>
        <xdr:cNvPr id="273" name="楕円 272"/>
        <xdr:cNvSpPr/>
      </xdr:nvSpPr>
      <xdr:spPr>
        <a:xfrm>
          <a:off x="15621000" y="102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22151</xdr:rowOff>
    </xdr:from>
    <xdr:ext cx="736600" cy="259045"/>
    <xdr:sp macro="" textlink="">
      <xdr:nvSpPr>
        <xdr:cNvPr id="274" name="テキスト ボックス 273"/>
        <xdr:cNvSpPr txBox="1"/>
      </xdr:nvSpPr>
      <xdr:spPr>
        <a:xfrm>
          <a:off x="15290800" y="10309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5" name="楕円 274"/>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6" name="テキスト ボックス 275"/>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28847</xdr:rowOff>
    </xdr:from>
    <xdr:to>
      <xdr:col>69</xdr:col>
      <xdr:colOff>142875</xdr:colOff>
      <xdr:row>59</xdr:row>
      <xdr:rowOff>130447</xdr:rowOff>
    </xdr:to>
    <xdr:sp macro="" textlink="">
      <xdr:nvSpPr>
        <xdr:cNvPr id="277" name="楕円 276"/>
        <xdr:cNvSpPr/>
      </xdr:nvSpPr>
      <xdr:spPr>
        <a:xfrm>
          <a:off x="13843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115224</xdr:rowOff>
    </xdr:from>
    <xdr:ext cx="762000" cy="259045"/>
    <xdr:sp macro="" textlink="">
      <xdr:nvSpPr>
        <xdr:cNvPr id="278" name="テキスト ボックス 277"/>
        <xdr:cNvSpPr txBox="1"/>
      </xdr:nvSpPr>
      <xdr:spPr>
        <a:xfrm>
          <a:off x="135128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15784</xdr:rowOff>
    </xdr:from>
    <xdr:to>
      <xdr:col>65</xdr:col>
      <xdr:colOff>53975</xdr:colOff>
      <xdr:row>59</xdr:row>
      <xdr:rowOff>117384</xdr:rowOff>
    </xdr:to>
    <xdr:sp macro="" textlink="">
      <xdr:nvSpPr>
        <xdr:cNvPr id="279" name="楕円 278"/>
        <xdr:cNvSpPr/>
      </xdr:nvSpPr>
      <xdr:spPr>
        <a:xfrm>
          <a:off x="129540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102161</xdr:rowOff>
    </xdr:from>
    <xdr:ext cx="762000" cy="259045"/>
    <xdr:sp macro="" textlink="">
      <xdr:nvSpPr>
        <xdr:cNvPr id="280" name="テキスト ボックス 279"/>
        <xdr:cNvSpPr txBox="1"/>
      </xdr:nvSpPr>
      <xdr:spPr>
        <a:xfrm>
          <a:off x="12623800" y="1021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補助費等に係る経常収支比率が類似団体平均を下回っているのは、一部事務組合に対する負担金等が低いことが要因である。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33274</xdr:rowOff>
    </xdr:to>
    <xdr:cxnSp macro="">
      <xdr:nvCxnSpPr>
        <xdr:cNvPr id="310" name="直線コネクタ 309"/>
        <xdr:cNvCxnSpPr/>
      </xdr:nvCxnSpPr>
      <xdr:spPr>
        <a:xfrm>
          <a:off x="15671800" y="60248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24130</xdr:rowOff>
    </xdr:to>
    <xdr:cxnSp macro="">
      <xdr:nvCxnSpPr>
        <xdr:cNvPr id="313" name="直線コネクタ 312"/>
        <xdr:cNvCxnSpPr/>
      </xdr:nvCxnSpPr>
      <xdr:spPr>
        <a:xfrm>
          <a:off x="14782800" y="6006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35</xdr:row>
      <xdr:rowOff>5842</xdr:rowOff>
    </xdr:to>
    <xdr:cxnSp macro="">
      <xdr:nvCxnSpPr>
        <xdr:cNvPr id="316" name="直線コネクタ 315"/>
        <xdr:cNvCxnSpPr/>
      </xdr:nvCxnSpPr>
      <xdr:spPr>
        <a:xfrm>
          <a:off x="13893800" y="59425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113284</xdr:rowOff>
    </xdr:to>
    <xdr:cxnSp macro="">
      <xdr:nvCxnSpPr>
        <xdr:cNvPr id="319" name="直線コネクタ 318"/>
        <xdr:cNvCxnSpPr/>
      </xdr:nvCxnSpPr>
      <xdr:spPr>
        <a:xfrm>
          <a:off x="13004800" y="5933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29" name="楕円 328"/>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170451</xdr:rowOff>
    </xdr:from>
    <xdr:ext cx="762000" cy="259045"/>
    <xdr:sp macro="" textlink="">
      <xdr:nvSpPr>
        <xdr:cNvPr id="330" name="補助費等該当値テキスト"/>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1" name="楕円 330"/>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2" name="テキスト ボックス 331"/>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3" name="楕円 332"/>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4" name="テキスト ボックス 333"/>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5" name="楕円 334"/>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6" name="テキスト ボックス 335"/>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7" name="楕円 336"/>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38" name="テキスト ボックス 337"/>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国の景気対策に呼応した公共事業の影響により類似団体平均より高い。更に下水道事業などの元利償還金に係る繰出金や、国営土地改良事業負担金などの公債費に準ずる費用を合計した場合の人口１人当たりでは類似団体平均を大きく上回っているため、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期美唄市総合計画後期基本計画と整合性を図りながら建設事業の重点化と新規発行地方債の抑制に努める。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75565</xdr:rowOff>
    </xdr:to>
    <xdr:cxnSp macro="">
      <xdr:nvCxnSpPr>
        <xdr:cNvPr id="370" name="直線コネクタ 369"/>
        <xdr:cNvCxnSpPr/>
      </xdr:nvCxnSpPr>
      <xdr:spPr>
        <a:xfrm>
          <a:off x="3987800" y="129286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75565</xdr:rowOff>
    </xdr:to>
    <xdr:cxnSp macro="">
      <xdr:nvCxnSpPr>
        <xdr:cNvPr id="373" name="直線コネクタ 372"/>
        <xdr:cNvCxnSpPr/>
      </xdr:nvCxnSpPr>
      <xdr:spPr>
        <a:xfrm flipV="1">
          <a:off x="3098800" y="12928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75565</xdr:rowOff>
    </xdr:from>
    <xdr:to>
      <xdr:col>15</xdr:col>
      <xdr:colOff>98425</xdr:colOff>
      <xdr:row>75</xdr:row>
      <xdr:rowOff>113665</xdr:rowOff>
    </xdr:to>
    <xdr:cxnSp macro="">
      <xdr:nvCxnSpPr>
        <xdr:cNvPr id="376" name="直線コネクタ 375"/>
        <xdr:cNvCxnSpPr/>
      </xdr:nvCxnSpPr>
      <xdr:spPr>
        <a:xfrm flipV="1">
          <a:off x="2209800" y="129343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113665</xdr:rowOff>
    </xdr:from>
    <xdr:to>
      <xdr:col>11</xdr:col>
      <xdr:colOff>9525</xdr:colOff>
      <xdr:row>75</xdr:row>
      <xdr:rowOff>125095</xdr:rowOff>
    </xdr:to>
    <xdr:cxnSp macro="">
      <xdr:nvCxnSpPr>
        <xdr:cNvPr id="379" name="直線コネクタ 378"/>
        <xdr:cNvCxnSpPr/>
      </xdr:nvCxnSpPr>
      <xdr:spPr>
        <a:xfrm flipV="1">
          <a:off x="1320800" y="129724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24765</xdr:rowOff>
    </xdr:from>
    <xdr:to>
      <xdr:col>24</xdr:col>
      <xdr:colOff>76200</xdr:colOff>
      <xdr:row>75</xdr:row>
      <xdr:rowOff>126365</xdr:rowOff>
    </xdr:to>
    <xdr:sp macro="" textlink="">
      <xdr:nvSpPr>
        <xdr:cNvPr id="389" name="楕円 388"/>
        <xdr:cNvSpPr/>
      </xdr:nvSpPr>
      <xdr:spPr>
        <a:xfrm>
          <a:off x="4775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168292</xdr:rowOff>
    </xdr:from>
    <xdr:ext cx="762000" cy="259045"/>
    <xdr:sp macro="" textlink="">
      <xdr:nvSpPr>
        <xdr:cNvPr id="390" name="公債費該当値テキスト"/>
        <xdr:cNvSpPr txBox="1"/>
      </xdr:nvSpPr>
      <xdr:spPr>
        <a:xfrm>
          <a:off x="4914900" y="128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1" name="楕円 390"/>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105427</xdr:rowOff>
    </xdr:from>
    <xdr:ext cx="736600" cy="259045"/>
    <xdr:sp macro="" textlink="">
      <xdr:nvSpPr>
        <xdr:cNvPr id="392" name="テキスト ボックス 391"/>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24765</xdr:rowOff>
    </xdr:from>
    <xdr:to>
      <xdr:col>15</xdr:col>
      <xdr:colOff>149225</xdr:colOff>
      <xdr:row>75</xdr:row>
      <xdr:rowOff>126365</xdr:rowOff>
    </xdr:to>
    <xdr:sp macro="" textlink="">
      <xdr:nvSpPr>
        <xdr:cNvPr id="393" name="楕円 392"/>
        <xdr:cNvSpPr/>
      </xdr:nvSpPr>
      <xdr:spPr>
        <a:xfrm>
          <a:off x="3048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111141</xdr:rowOff>
    </xdr:from>
    <xdr:ext cx="762000" cy="259045"/>
    <xdr:sp macro="" textlink="">
      <xdr:nvSpPr>
        <xdr:cNvPr id="394" name="テキスト ボックス 393"/>
        <xdr:cNvSpPr txBox="1"/>
      </xdr:nvSpPr>
      <xdr:spPr>
        <a:xfrm>
          <a:off x="2717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62865</xdr:rowOff>
    </xdr:from>
    <xdr:to>
      <xdr:col>11</xdr:col>
      <xdr:colOff>60325</xdr:colOff>
      <xdr:row>75</xdr:row>
      <xdr:rowOff>164464</xdr:rowOff>
    </xdr:to>
    <xdr:sp macro="" textlink="">
      <xdr:nvSpPr>
        <xdr:cNvPr id="395" name="楕円 394"/>
        <xdr:cNvSpPr/>
      </xdr:nvSpPr>
      <xdr:spPr>
        <a:xfrm>
          <a:off x="2159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149241</xdr:rowOff>
    </xdr:from>
    <xdr:ext cx="762000" cy="259045"/>
    <xdr:sp macro="" textlink="">
      <xdr:nvSpPr>
        <xdr:cNvPr id="396" name="テキスト ボックス 395"/>
        <xdr:cNvSpPr txBox="1"/>
      </xdr:nvSpPr>
      <xdr:spPr>
        <a:xfrm>
          <a:off x="18288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74295</xdr:rowOff>
    </xdr:from>
    <xdr:to>
      <xdr:col>6</xdr:col>
      <xdr:colOff>171450</xdr:colOff>
      <xdr:row>76</xdr:row>
      <xdr:rowOff>4445</xdr:rowOff>
    </xdr:to>
    <xdr:sp macro="" textlink="">
      <xdr:nvSpPr>
        <xdr:cNvPr id="397" name="楕円 396"/>
        <xdr:cNvSpPr/>
      </xdr:nvSpPr>
      <xdr:spPr>
        <a:xfrm>
          <a:off x="1270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160672</xdr:rowOff>
    </xdr:from>
    <xdr:ext cx="762000" cy="259045"/>
    <xdr:sp macro="" textlink="">
      <xdr:nvSpPr>
        <xdr:cNvPr id="398" name="テキスト ボックス 397"/>
        <xdr:cNvSpPr txBox="1"/>
      </xdr:nvSpPr>
      <xdr:spPr>
        <a:xfrm>
          <a:off x="939800" y="130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期美唄市総合計画後期基本計画に基づき建設事業の重点化を図り、新普通建設事業費の抑制に努める。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79</xdr:row>
      <xdr:rowOff>127000</xdr:rowOff>
    </xdr:to>
    <xdr:cxnSp macro="">
      <xdr:nvCxnSpPr>
        <xdr:cNvPr id="431" name="直線コネクタ 430"/>
        <xdr:cNvCxnSpPr/>
      </xdr:nvCxnSpPr>
      <xdr:spPr>
        <a:xfrm>
          <a:off x="15671800" y="1353058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81280</xdr:rowOff>
    </xdr:from>
    <xdr:to>
      <xdr:col>78</xdr:col>
      <xdr:colOff>69850</xdr:colOff>
      <xdr:row>78</xdr:row>
      <xdr:rowOff>157480</xdr:rowOff>
    </xdr:to>
    <xdr:cxnSp macro="">
      <xdr:nvCxnSpPr>
        <xdr:cNvPr id="434" name="直線コネクタ 433"/>
        <xdr:cNvCxnSpPr/>
      </xdr:nvCxnSpPr>
      <xdr:spPr>
        <a:xfrm>
          <a:off x="14782800" y="1328293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77</xdr:row>
      <xdr:rowOff>168911</xdr:rowOff>
    </xdr:to>
    <xdr:cxnSp macro="">
      <xdr:nvCxnSpPr>
        <xdr:cNvPr id="437" name="直線コネクタ 436"/>
        <xdr:cNvCxnSpPr/>
      </xdr:nvCxnSpPr>
      <xdr:spPr>
        <a:xfrm flipV="1">
          <a:off x="13893800" y="132829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168911</xdr:rowOff>
    </xdr:to>
    <xdr:cxnSp macro="">
      <xdr:nvCxnSpPr>
        <xdr:cNvPr id="440" name="直線コネクタ 439"/>
        <xdr:cNvCxnSpPr/>
      </xdr:nvCxnSpPr>
      <xdr:spPr>
        <a:xfrm>
          <a:off x="13004800" y="132486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76200</xdr:rowOff>
    </xdr:from>
    <xdr:to>
      <xdr:col>82</xdr:col>
      <xdr:colOff>158750</xdr:colOff>
      <xdr:row>80</xdr:row>
      <xdr:rowOff>6350</xdr:rowOff>
    </xdr:to>
    <xdr:sp macro="" textlink="">
      <xdr:nvSpPr>
        <xdr:cNvPr id="450" name="楕円 449"/>
        <xdr:cNvSpPr/>
      </xdr:nvSpPr>
      <xdr:spPr>
        <a:xfrm>
          <a:off x="16459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48277</xdr:rowOff>
    </xdr:from>
    <xdr:ext cx="762000" cy="259045"/>
    <xdr:sp macro="" textlink="">
      <xdr:nvSpPr>
        <xdr:cNvPr id="451" name="公債費以外該当値テキスト"/>
        <xdr:cNvSpPr txBox="1"/>
      </xdr:nvSpPr>
      <xdr:spPr>
        <a:xfrm>
          <a:off x="16598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106680</xdr:rowOff>
    </xdr:from>
    <xdr:to>
      <xdr:col>78</xdr:col>
      <xdr:colOff>120650</xdr:colOff>
      <xdr:row>79</xdr:row>
      <xdr:rowOff>36830</xdr:rowOff>
    </xdr:to>
    <xdr:sp macro="" textlink="">
      <xdr:nvSpPr>
        <xdr:cNvPr id="452" name="楕円 451"/>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21607</xdr:rowOff>
    </xdr:from>
    <xdr:ext cx="736600" cy="259045"/>
    <xdr:sp macro="" textlink="">
      <xdr:nvSpPr>
        <xdr:cNvPr id="453" name="テキスト ボックス 452"/>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54" name="楕円 453"/>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116857</xdr:rowOff>
    </xdr:from>
    <xdr:ext cx="762000" cy="259045"/>
    <xdr:sp macro="" textlink="">
      <xdr:nvSpPr>
        <xdr:cNvPr id="455" name="テキスト ボックス 454"/>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56" name="楕円 455"/>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57" name="テキスト ボックス 456"/>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8" name="楕円 457"/>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9" name="テキスト ボックス 458"/>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76886</xdr:rowOff>
    </xdr:from>
    <xdr:to>
      <xdr:col>29</xdr:col>
      <xdr:colOff>127000</xdr:colOff>
      <xdr:row>16</xdr:row>
      <xdr:rowOff>13741</xdr:rowOff>
    </xdr:to>
    <xdr:cxnSp macro="">
      <xdr:nvCxnSpPr>
        <xdr:cNvPr id="50" name="直線コネクタ 49"/>
        <xdr:cNvCxnSpPr/>
      </xdr:nvCxnSpPr>
      <xdr:spPr bwMode="auto">
        <a:xfrm flipV="1">
          <a:off x="5003800" y="2696261"/>
          <a:ext cx="647700" cy="10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13741</xdr:rowOff>
    </xdr:from>
    <xdr:to>
      <xdr:col>26</xdr:col>
      <xdr:colOff>50800</xdr:colOff>
      <xdr:row>16</xdr:row>
      <xdr:rowOff>105791</xdr:rowOff>
    </xdr:to>
    <xdr:cxnSp macro="">
      <xdr:nvCxnSpPr>
        <xdr:cNvPr id="53" name="直線コネクタ 52"/>
        <xdr:cNvCxnSpPr/>
      </xdr:nvCxnSpPr>
      <xdr:spPr bwMode="auto">
        <a:xfrm flipV="1">
          <a:off x="4305300" y="2804566"/>
          <a:ext cx="698500" cy="9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105791</xdr:rowOff>
    </xdr:from>
    <xdr:to>
      <xdr:col>22</xdr:col>
      <xdr:colOff>114300</xdr:colOff>
      <xdr:row>16</xdr:row>
      <xdr:rowOff>134976</xdr:rowOff>
    </xdr:to>
    <xdr:cxnSp macro="">
      <xdr:nvCxnSpPr>
        <xdr:cNvPr id="56" name="直線コネクタ 55"/>
        <xdr:cNvCxnSpPr/>
      </xdr:nvCxnSpPr>
      <xdr:spPr bwMode="auto">
        <a:xfrm flipV="1">
          <a:off x="3606800" y="2896616"/>
          <a:ext cx="698500" cy="29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134976</xdr:rowOff>
    </xdr:from>
    <xdr:to>
      <xdr:col>18</xdr:col>
      <xdr:colOff>177800</xdr:colOff>
      <xdr:row>17</xdr:row>
      <xdr:rowOff>18466</xdr:rowOff>
    </xdr:to>
    <xdr:cxnSp macro="">
      <xdr:nvCxnSpPr>
        <xdr:cNvPr id="59" name="直線コネクタ 58"/>
        <xdr:cNvCxnSpPr/>
      </xdr:nvCxnSpPr>
      <xdr:spPr bwMode="auto">
        <a:xfrm flipV="1">
          <a:off x="2908300" y="2925801"/>
          <a:ext cx="698500" cy="5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26086</xdr:rowOff>
    </xdr:from>
    <xdr:to>
      <xdr:col>29</xdr:col>
      <xdr:colOff>177800</xdr:colOff>
      <xdr:row>15</xdr:row>
      <xdr:rowOff>127686</xdr:rowOff>
    </xdr:to>
    <xdr:sp macro="" textlink="">
      <xdr:nvSpPr>
        <xdr:cNvPr id="69" name="楕円 68"/>
        <xdr:cNvSpPr/>
      </xdr:nvSpPr>
      <xdr:spPr bwMode="auto">
        <a:xfrm>
          <a:off x="5600700" y="2645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42613</xdr:rowOff>
    </xdr:from>
    <xdr:ext cx="762000" cy="259045"/>
    <xdr:sp macro="" textlink="">
      <xdr:nvSpPr>
        <xdr:cNvPr id="70" name="人口1人当たり決算額の推移該当値テキスト130"/>
        <xdr:cNvSpPr txBox="1"/>
      </xdr:nvSpPr>
      <xdr:spPr>
        <a:xfrm>
          <a:off x="5740400" y="249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134391</xdr:rowOff>
    </xdr:from>
    <xdr:to>
      <xdr:col>26</xdr:col>
      <xdr:colOff>101600</xdr:colOff>
      <xdr:row>16</xdr:row>
      <xdr:rowOff>64541</xdr:rowOff>
    </xdr:to>
    <xdr:sp macro="" textlink="">
      <xdr:nvSpPr>
        <xdr:cNvPr id="71" name="楕円 70"/>
        <xdr:cNvSpPr/>
      </xdr:nvSpPr>
      <xdr:spPr bwMode="auto">
        <a:xfrm>
          <a:off x="4953000" y="2753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74718</xdr:rowOff>
    </xdr:from>
    <xdr:ext cx="736600" cy="259045"/>
    <xdr:sp macro="" textlink="">
      <xdr:nvSpPr>
        <xdr:cNvPr id="72" name="テキスト ボックス 71"/>
        <xdr:cNvSpPr txBox="1"/>
      </xdr:nvSpPr>
      <xdr:spPr>
        <a:xfrm>
          <a:off x="4622800" y="252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54991</xdr:rowOff>
    </xdr:from>
    <xdr:to>
      <xdr:col>22</xdr:col>
      <xdr:colOff>165100</xdr:colOff>
      <xdr:row>16</xdr:row>
      <xdr:rowOff>156591</xdr:rowOff>
    </xdr:to>
    <xdr:sp macro="" textlink="">
      <xdr:nvSpPr>
        <xdr:cNvPr id="73" name="楕円 72"/>
        <xdr:cNvSpPr/>
      </xdr:nvSpPr>
      <xdr:spPr bwMode="auto">
        <a:xfrm>
          <a:off x="4254500" y="2845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166768</xdr:rowOff>
    </xdr:from>
    <xdr:ext cx="762000" cy="259045"/>
    <xdr:sp macro="" textlink="">
      <xdr:nvSpPr>
        <xdr:cNvPr id="74" name="テキスト ボックス 73"/>
        <xdr:cNvSpPr txBox="1"/>
      </xdr:nvSpPr>
      <xdr:spPr>
        <a:xfrm>
          <a:off x="3924300" y="26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84176</xdr:rowOff>
    </xdr:from>
    <xdr:to>
      <xdr:col>19</xdr:col>
      <xdr:colOff>38100</xdr:colOff>
      <xdr:row>17</xdr:row>
      <xdr:rowOff>14326</xdr:rowOff>
    </xdr:to>
    <xdr:sp macro="" textlink="">
      <xdr:nvSpPr>
        <xdr:cNvPr id="75" name="楕円 74"/>
        <xdr:cNvSpPr/>
      </xdr:nvSpPr>
      <xdr:spPr bwMode="auto">
        <a:xfrm>
          <a:off x="3556000" y="2875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24503</xdr:rowOff>
    </xdr:from>
    <xdr:ext cx="762000" cy="259045"/>
    <xdr:sp macro="" textlink="">
      <xdr:nvSpPr>
        <xdr:cNvPr id="76" name="テキスト ボックス 75"/>
        <xdr:cNvSpPr txBox="1"/>
      </xdr:nvSpPr>
      <xdr:spPr>
        <a:xfrm>
          <a:off x="3225800" y="264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139116</xdr:rowOff>
    </xdr:from>
    <xdr:to>
      <xdr:col>15</xdr:col>
      <xdr:colOff>101600</xdr:colOff>
      <xdr:row>17</xdr:row>
      <xdr:rowOff>69266</xdr:rowOff>
    </xdr:to>
    <xdr:sp macro="" textlink="">
      <xdr:nvSpPr>
        <xdr:cNvPr id="77" name="楕円 76"/>
        <xdr:cNvSpPr/>
      </xdr:nvSpPr>
      <xdr:spPr bwMode="auto">
        <a:xfrm>
          <a:off x="2857500" y="292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79443</xdr:rowOff>
    </xdr:from>
    <xdr:ext cx="762000" cy="259045"/>
    <xdr:sp macro="" textlink="">
      <xdr:nvSpPr>
        <xdr:cNvPr id="78" name="テキスト ボックス 77"/>
        <xdr:cNvSpPr txBox="1"/>
      </xdr:nvSpPr>
      <xdr:spPr>
        <a:xfrm>
          <a:off x="2527300" y="269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150592</xdr:rowOff>
    </xdr:from>
    <xdr:to>
      <xdr:col>29</xdr:col>
      <xdr:colOff>127000</xdr:colOff>
      <xdr:row>37</xdr:row>
      <xdr:rowOff>157207</xdr:rowOff>
    </xdr:to>
    <xdr:cxnSp macro="">
      <xdr:nvCxnSpPr>
        <xdr:cNvPr id="110" name="直線コネクタ 109"/>
        <xdr:cNvCxnSpPr/>
      </xdr:nvCxnSpPr>
      <xdr:spPr bwMode="auto">
        <a:xfrm flipV="1">
          <a:off x="5003800" y="7275292"/>
          <a:ext cx="647700" cy="6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144831</xdr:rowOff>
    </xdr:from>
    <xdr:to>
      <xdr:col>26</xdr:col>
      <xdr:colOff>50800</xdr:colOff>
      <xdr:row>37</xdr:row>
      <xdr:rowOff>157207</xdr:rowOff>
    </xdr:to>
    <xdr:cxnSp macro="">
      <xdr:nvCxnSpPr>
        <xdr:cNvPr id="113" name="直線コネクタ 112"/>
        <xdr:cNvCxnSpPr/>
      </xdr:nvCxnSpPr>
      <xdr:spPr bwMode="auto">
        <a:xfrm>
          <a:off x="4305300" y="7269531"/>
          <a:ext cx="698500" cy="12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110938</xdr:rowOff>
    </xdr:from>
    <xdr:to>
      <xdr:col>22</xdr:col>
      <xdr:colOff>114300</xdr:colOff>
      <xdr:row>37</xdr:row>
      <xdr:rowOff>144831</xdr:rowOff>
    </xdr:to>
    <xdr:cxnSp macro="">
      <xdr:nvCxnSpPr>
        <xdr:cNvPr id="116" name="直線コネクタ 115"/>
        <xdr:cNvCxnSpPr/>
      </xdr:nvCxnSpPr>
      <xdr:spPr bwMode="auto">
        <a:xfrm>
          <a:off x="3606800" y="7235638"/>
          <a:ext cx="698500" cy="33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91544</xdr:rowOff>
    </xdr:from>
    <xdr:to>
      <xdr:col>18</xdr:col>
      <xdr:colOff>177800</xdr:colOff>
      <xdr:row>37</xdr:row>
      <xdr:rowOff>110938</xdr:rowOff>
    </xdr:to>
    <xdr:cxnSp macro="">
      <xdr:nvCxnSpPr>
        <xdr:cNvPr id="119" name="直線コネクタ 118"/>
        <xdr:cNvCxnSpPr/>
      </xdr:nvCxnSpPr>
      <xdr:spPr bwMode="auto">
        <a:xfrm>
          <a:off x="2908300" y="7216244"/>
          <a:ext cx="698500" cy="19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99792</xdr:rowOff>
    </xdr:from>
    <xdr:to>
      <xdr:col>29</xdr:col>
      <xdr:colOff>177800</xdr:colOff>
      <xdr:row>37</xdr:row>
      <xdr:rowOff>201392</xdr:rowOff>
    </xdr:to>
    <xdr:sp macro="" textlink="">
      <xdr:nvSpPr>
        <xdr:cNvPr id="129" name="楕円 128"/>
        <xdr:cNvSpPr/>
      </xdr:nvSpPr>
      <xdr:spPr bwMode="auto">
        <a:xfrm>
          <a:off x="5600700" y="7224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116319</xdr:rowOff>
    </xdr:from>
    <xdr:ext cx="762000" cy="259045"/>
    <xdr:sp macro="" textlink="">
      <xdr:nvSpPr>
        <xdr:cNvPr id="130" name="人口1人当たり決算額の推移該当値テキスト445"/>
        <xdr:cNvSpPr txBox="1"/>
      </xdr:nvSpPr>
      <xdr:spPr>
        <a:xfrm>
          <a:off x="5740400" y="706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106407</xdr:rowOff>
    </xdr:from>
    <xdr:to>
      <xdr:col>26</xdr:col>
      <xdr:colOff>101600</xdr:colOff>
      <xdr:row>37</xdr:row>
      <xdr:rowOff>208007</xdr:rowOff>
    </xdr:to>
    <xdr:sp macro="" textlink="">
      <xdr:nvSpPr>
        <xdr:cNvPr id="131" name="楕円 130"/>
        <xdr:cNvSpPr/>
      </xdr:nvSpPr>
      <xdr:spPr bwMode="auto">
        <a:xfrm>
          <a:off x="4953000" y="7231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46734</xdr:rowOff>
    </xdr:from>
    <xdr:ext cx="736600" cy="259045"/>
    <xdr:sp macro="" textlink="">
      <xdr:nvSpPr>
        <xdr:cNvPr id="132" name="テキスト ボックス 131"/>
        <xdr:cNvSpPr txBox="1"/>
      </xdr:nvSpPr>
      <xdr:spPr>
        <a:xfrm>
          <a:off x="4622800" y="6999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94031</xdr:rowOff>
    </xdr:from>
    <xdr:to>
      <xdr:col>22</xdr:col>
      <xdr:colOff>165100</xdr:colOff>
      <xdr:row>37</xdr:row>
      <xdr:rowOff>195631</xdr:rowOff>
    </xdr:to>
    <xdr:sp macro="" textlink="">
      <xdr:nvSpPr>
        <xdr:cNvPr id="133" name="楕円 132"/>
        <xdr:cNvSpPr/>
      </xdr:nvSpPr>
      <xdr:spPr bwMode="auto">
        <a:xfrm>
          <a:off x="4254500" y="721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34358</xdr:rowOff>
    </xdr:from>
    <xdr:ext cx="762000" cy="259045"/>
    <xdr:sp macro="" textlink="">
      <xdr:nvSpPr>
        <xdr:cNvPr id="134" name="テキスト ボックス 133"/>
        <xdr:cNvSpPr txBox="1"/>
      </xdr:nvSpPr>
      <xdr:spPr>
        <a:xfrm>
          <a:off x="3924300" y="698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60138</xdr:rowOff>
    </xdr:from>
    <xdr:to>
      <xdr:col>19</xdr:col>
      <xdr:colOff>38100</xdr:colOff>
      <xdr:row>37</xdr:row>
      <xdr:rowOff>161738</xdr:rowOff>
    </xdr:to>
    <xdr:sp macro="" textlink="">
      <xdr:nvSpPr>
        <xdr:cNvPr id="135" name="楕円 134"/>
        <xdr:cNvSpPr/>
      </xdr:nvSpPr>
      <xdr:spPr bwMode="auto">
        <a:xfrm>
          <a:off x="3556000" y="718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465</xdr:rowOff>
    </xdr:from>
    <xdr:ext cx="762000" cy="259045"/>
    <xdr:sp macro="" textlink="">
      <xdr:nvSpPr>
        <xdr:cNvPr id="136" name="テキスト ボックス 135"/>
        <xdr:cNvSpPr txBox="1"/>
      </xdr:nvSpPr>
      <xdr:spPr>
        <a:xfrm>
          <a:off x="3225800" y="695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40744</xdr:rowOff>
    </xdr:from>
    <xdr:to>
      <xdr:col>15</xdr:col>
      <xdr:colOff>101600</xdr:colOff>
      <xdr:row>37</xdr:row>
      <xdr:rowOff>142344</xdr:rowOff>
    </xdr:to>
    <xdr:sp macro="" textlink="">
      <xdr:nvSpPr>
        <xdr:cNvPr id="137" name="楕円 136"/>
        <xdr:cNvSpPr/>
      </xdr:nvSpPr>
      <xdr:spPr bwMode="auto">
        <a:xfrm>
          <a:off x="2857500" y="7165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323971</xdr:rowOff>
    </xdr:from>
    <xdr:ext cx="762000" cy="259045"/>
    <xdr:sp macro="" textlink="">
      <xdr:nvSpPr>
        <xdr:cNvPr id="138" name="テキスト ボックス 137"/>
        <xdr:cNvSpPr txBox="1"/>
      </xdr:nvSpPr>
      <xdr:spPr>
        <a:xfrm>
          <a:off x="2527300" y="693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22,211
22,160
277.69
15,503,600
15,488,001
8,658
8,610,617
16,850,427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16853</xdr:rowOff>
    </xdr:from>
    <xdr:to>
      <xdr:col>24</xdr:col>
      <xdr:colOff>63500</xdr:colOff>
      <xdr:row>33</xdr:row>
      <xdr:rowOff>104165</xdr:rowOff>
    </xdr:to>
    <xdr:cxnSp macro="">
      <xdr:nvCxnSpPr>
        <xdr:cNvPr id="61" name="直線コネクタ 60"/>
        <xdr:cNvCxnSpPr/>
      </xdr:nvCxnSpPr>
      <xdr:spPr>
        <a:xfrm flipV="1">
          <a:off x="3797300" y="5674703"/>
          <a:ext cx="838200" cy="8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104165</xdr:rowOff>
    </xdr:from>
    <xdr:to>
      <xdr:col>19</xdr:col>
      <xdr:colOff>177800</xdr:colOff>
      <xdr:row>34</xdr:row>
      <xdr:rowOff>24295</xdr:rowOff>
    </xdr:to>
    <xdr:cxnSp macro="">
      <xdr:nvCxnSpPr>
        <xdr:cNvPr id="64" name="直線コネクタ 63"/>
        <xdr:cNvCxnSpPr/>
      </xdr:nvCxnSpPr>
      <xdr:spPr>
        <a:xfrm flipV="1">
          <a:off x="2908300" y="5762015"/>
          <a:ext cx="889000" cy="9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21793</xdr:rowOff>
    </xdr:from>
    <xdr:to>
      <xdr:col>15</xdr:col>
      <xdr:colOff>50800</xdr:colOff>
      <xdr:row>34</xdr:row>
      <xdr:rowOff>24295</xdr:rowOff>
    </xdr:to>
    <xdr:cxnSp macro="">
      <xdr:nvCxnSpPr>
        <xdr:cNvPr id="67" name="直線コネクタ 66"/>
        <xdr:cNvCxnSpPr/>
      </xdr:nvCxnSpPr>
      <xdr:spPr>
        <a:xfrm>
          <a:off x="2019300" y="5851093"/>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21793</xdr:rowOff>
    </xdr:from>
    <xdr:to>
      <xdr:col>10</xdr:col>
      <xdr:colOff>114300</xdr:colOff>
      <xdr:row>34</xdr:row>
      <xdr:rowOff>46520</xdr:rowOff>
    </xdr:to>
    <xdr:cxnSp macro="">
      <xdr:nvCxnSpPr>
        <xdr:cNvPr id="70" name="直線コネクタ 69"/>
        <xdr:cNvCxnSpPr/>
      </xdr:nvCxnSpPr>
      <xdr:spPr>
        <a:xfrm flipV="1">
          <a:off x="1130300" y="5851093"/>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137503</xdr:rowOff>
    </xdr:from>
    <xdr:to>
      <xdr:col>24</xdr:col>
      <xdr:colOff>114300</xdr:colOff>
      <xdr:row>33</xdr:row>
      <xdr:rowOff>67653</xdr:rowOff>
    </xdr:to>
    <xdr:sp macro="" textlink="">
      <xdr:nvSpPr>
        <xdr:cNvPr id="80" name="楕円 79"/>
        <xdr:cNvSpPr/>
      </xdr:nvSpPr>
      <xdr:spPr>
        <a:xfrm>
          <a:off x="4584700" y="56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160380</xdr:rowOff>
    </xdr:from>
    <xdr:ext cx="599010" cy="259045"/>
    <xdr:sp macro="" textlink="">
      <xdr:nvSpPr>
        <xdr:cNvPr id="81" name="人件費該当値テキスト"/>
        <xdr:cNvSpPr txBox="1"/>
      </xdr:nvSpPr>
      <xdr:spPr>
        <a:xfrm>
          <a:off x="4686300" y="547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53365</xdr:rowOff>
    </xdr:from>
    <xdr:to>
      <xdr:col>20</xdr:col>
      <xdr:colOff>38100</xdr:colOff>
      <xdr:row>33</xdr:row>
      <xdr:rowOff>154965</xdr:rowOff>
    </xdr:to>
    <xdr:sp macro="" textlink="">
      <xdr:nvSpPr>
        <xdr:cNvPr id="82" name="楕円 81"/>
        <xdr:cNvSpPr/>
      </xdr:nvSpPr>
      <xdr:spPr>
        <a:xfrm>
          <a:off x="3746500" y="57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42</xdr:rowOff>
    </xdr:from>
    <xdr:ext cx="599010" cy="259045"/>
    <xdr:sp macro="" textlink="">
      <xdr:nvSpPr>
        <xdr:cNvPr id="83" name="テキスト ボックス 82"/>
        <xdr:cNvSpPr txBox="1"/>
      </xdr:nvSpPr>
      <xdr:spPr>
        <a:xfrm>
          <a:off x="3497795" y="548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144945</xdr:rowOff>
    </xdr:from>
    <xdr:to>
      <xdr:col>15</xdr:col>
      <xdr:colOff>101600</xdr:colOff>
      <xdr:row>34</xdr:row>
      <xdr:rowOff>75095</xdr:rowOff>
    </xdr:to>
    <xdr:sp macro="" textlink="">
      <xdr:nvSpPr>
        <xdr:cNvPr id="84" name="楕円 83"/>
        <xdr:cNvSpPr/>
      </xdr:nvSpPr>
      <xdr:spPr>
        <a:xfrm>
          <a:off x="2857500" y="58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91622</xdr:rowOff>
    </xdr:from>
    <xdr:ext cx="534377" cy="259045"/>
    <xdr:sp macro="" textlink="">
      <xdr:nvSpPr>
        <xdr:cNvPr id="85" name="テキスト ボックス 84"/>
        <xdr:cNvSpPr txBox="1"/>
      </xdr:nvSpPr>
      <xdr:spPr>
        <a:xfrm>
          <a:off x="2641111" y="55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142443</xdr:rowOff>
    </xdr:from>
    <xdr:to>
      <xdr:col>10</xdr:col>
      <xdr:colOff>165100</xdr:colOff>
      <xdr:row>34</xdr:row>
      <xdr:rowOff>72593</xdr:rowOff>
    </xdr:to>
    <xdr:sp macro="" textlink="">
      <xdr:nvSpPr>
        <xdr:cNvPr id="86" name="楕円 85"/>
        <xdr:cNvSpPr/>
      </xdr:nvSpPr>
      <xdr:spPr>
        <a:xfrm>
          <a:off x="1968500" y="58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89120</xdr:rowOff>
    </xdr:from>
    <xdr:ext cx="534377" cy="259045"/>
    <xdr:sp macro="" textlink="">
      <xdr:nvSpPr>
        <xdr:cNvPr id="87" name="テキスト ボックス 86"/>
        <xdr:cNvSpPr txBox="1"/>
      </xdr:nvSpPr>
      <xdr:spPr>
        <a:xfrm>
          <a:off x="1752111" y="55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167170</xdr:rowOff>
    </xdr:from>
    <xdr:to>
      <xdr:col>6</xdr:col>
      <xdr:colOff>38100</xdr:colOff>
      <xdr:row>34</xdr:row>
      <xdr:rowOff>97320</xdr:rowOff>
    </xdr:to>
    <xdr:sp macro="" textlink="">
      <xdr:nvSpPr>
        <xdr:cNvPr id="88" name="楕円 87"/>
        <xdr:cNvSpPr/>
      </xdr:nvSpPr>
      <xdr:spPr>
        <a:xfrm>
          <a:off x="1079500" y="582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113847</xdr:rowOff>
    </xdr:from>
    <xdr:ext cx="534377" cy="259045"/>
    <xdr:sp macro="" textlink="">
      <xdr:nvSpPr>
        <xdr:cNvPr id="89" name="テキスト ボックス 88"/>
        <xdr:cNvSpPr txBox="1"/>
      </xdr:nvSpPr>
      <xdr:spPr>
        <a:xfrm>
          <a:off x="863111" y="560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164097</xdr:rowOff>
    </xdr:from>
    <xdr:to>
      <xdr:col>24</xdr:col>
      <xdr:colOff>63500</xdr:colOff>
      <xdr:row>54</xdr:row>
      <xdr:rowOff>170853</xdr:rowOff>
    </xdr:to>
    <xdr:cxnSp macro="">
      <xdr:nvCxnSpPr>
        <xdr:cNvPr id="119" name="直線コネクタ 118"/>
        <xdr:cNvCxnSpPr/>
      </xdr:nvCxnSpPr>
      <xdr:spPr>
        <a:xfrm>
          <a:off x="3797300" y="9422397"/>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164097</xdr:rowOff>
    </xdr:from>
    <xdr:to>
      <xdr:col>19</xdr:col>
      <xdr:colOff>177800</xdr:colOff>
      <xdr:row>54</xdr:row>
      <xdr:rowOff>170396</xdr:rowOff>
    </xdr:to>
    <xdr:cxnSp macro="">
      <xdr:nvCxnSpPr>
        <xdr:cNvPr id="122" name="直線コネクタ 121"/>
        <xdr:cNvCxnSpPr/>
      </xdr:nvCxnSpPr>
      <xdr:spPr>
        <a:xfrm flipV="1">
          <a:off x="2908300" y="9422397"/>
          <a:ext cx="8890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170396</xdr:rowOff>
    </xdr:from>
    <xdr:to>
      <xdr:col>15</xdr:col>
      <xdr:colOff>50800</xdr:colOff>
      <xdr:row>55</xdr:row>
      <xdr:rowOff>91008</xdr:rowOff>
    </xdr:to>
    <xdr:cxnSp macro="">
      <xdr:nvCxnSpPr>
        <xdr:cNvPr id="125" name="直線コネクタ 124"/>
        <xdr:cNvCxnSpPr/>
      </xdr:nvCxnSpPr>
      <xdr:spPr>
        <a:xfrm flipV="1">
          <a:off x="2019300" y="9428696"/>
          <a:ext cx="889000" cy="9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91008</xdr:rowOff>
    </xdr:from>
    <xdr:to>
      <xdr:col>10</xdr:col>
      <xdr:colOff>114300</xdr:colOff>
      <xdr:row>55</xdr:row>
      <xdr:rowOff>137401</xdr:rowOff>
    </xdr:to>
    <xdr:cxnSp macro="">
      <xdr:nvCxnSpPr>
        <xdr:cNvPr id="128" name="直線コネクタ 127"/>
        <xdr:cNvCxnSpPr/>
      </xdr:nvCxnSpPr>
      <xdr:spPr>
        <a:xfrm flipV="1">
          <a:off x="1130300" y="9520758"/>
          <a:ext cx="8890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120053</xdr:rowOff>
    </xdr:from>
    <xdr:to>
      <xdr:col>24</xdr:col>
      <xdr:colOff>114300</xdr:colOff>
      <xdr:row>55</xdr:row>
      <xdr:rowOff>50203</xdr:rowOff>
    </xdr:to>
    <xdr:sp macro="" textlink="">
      <xdr:nvSpPr>
        <xdr:cNvPr id="138" name="楕円 137"/>
        <xdr:cNvSpPr/>
      </xdr:nvSpPr>
      <xdr:spPr>
        <a:xfrm>
          <a:off x="4584700" y="937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142930</xdr:rowOff>
    </xdr:from>
    <xdr:ext cx="534377" cy="259045"/>
    <xdr:sp macro="" textlink="">
      <xdr:nvSpPr>
        <xdr:cNvPr id="139" name="物件費該当値テキスト"/>
        <xdr:cNvSpPr txBox="1"/>
      </xdr:nvSpPr>
      <xdr:spPr>
        <a:xfrm>
          <a:off x="4686300" y="922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113297</xdr:rowOff>
    </xdr:from>
    <xdr:to>
      <xdr:col>20</xdr:col>
      <xdr:colOff>38100</xdr:colOff>
      <xdr:row>55</xdr:row>
      <xdr:rowOff>43447</xdr:rowOff>
    </xdr:to>
    <xdr:sp macro="" textlink="">
      <xdr:nvSpPr>
        <xdr:cNvPr id="140" name="楕円 139"/>
        <xdr:cNvSpPr/>
      </xdr:nvSpPr>
      <xdr:spPr>
        <a:xfrm>
          <a:off x="3746500" y="93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59974</xdr:rowOff>
    </xdr:from>
    <xdr:ext cx="534377" cy="259045"/>
    <xdr:sp macro="" textlink="">
      <xdr:nvSpPr>
        <xdr:cNvPr id="141" name="テキスト ボックス 140"/>
        <xdr:cNvSpPr txBox="1"/>
      </xdr:nvSpPr>
      <xdr:spPr>
        <a:xfrm>
          <a:off x="3530111" y="91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119596</xdr:rowOff>
    </xdr:from>
    <xdr:to>
      <xdr:col>15</xdr:col>
      <xdr:colOff>101600</xdr:colOff>
      <xdr:row>55</xdr:row>
      <xdr:rowOff>49746</xdr:rowOff>
    </xdr:to>
    <xdr:sp macro="" textlink="">
      <xdr:nvSpPr>
        <xdr:cNvPr id="142" name="楕円 141"/>
        <xdr:cNvSpPr/>
      </xdr:nvSpPr>
      <xdr:spPr>
        <a:xfrm>
          <a:off x="2857500" y="93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66273</xdr:rowOff>
    </xdr:from>
    <xdr:ext cx="534377" cy="259045"/>
    <xdr:sp macro="" textlink="">
      <xdr:nvSpPr>
        <xdr:cNvPr id="143" name="テキスト ボックス 142"/>
        <xdr:cNvSpPr txBox="1"/>
      </xdr:nvSpPr>
      <xdr:spPr>
        <a:xfrm>
          <a:off x="2641111" y="915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40208</xdr:rowOff>
    </xdr:from>
    <xdr:to>
      <xdr:col>10</xdr:col>
      <xdr:colOff>165100</xdr:colOff>
      <xdr:row>55</xdr:row>
      <xdr:rowOff>141808</xdr:rowOff>
    </xdr:to>
    <xdr:sp macro="" textlink="">
      <xdr:nvSpPr>
        <xdr:cNvPr id="144" name="楕円 143"/>
        <xdr:cNvSpPr/>
      </xdr:nvSpPr>
      <xdr:spPr>
        <a:xfrm>
          <a:off x="1968500" y="94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158335</xdr:rowOff>
    </xdr:from>
    <xdr:ext cx="534377" cy="259045"/>
    <xdr:sp macro="" textlink="">
      <xdr:nvSpPr>
        <xdr:cNvPr id="145" name="テキスト ボックス 144"/>
        <xdr:cNvSpPr txBox="1"/>
      </xdr:nvSpPr>
      <xdr:spPr>
        <a:xfrm>
          <a:off x="1752111" y="92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86601</xdr:rowOff>
    </xdr:from>
    <xdr:to>
      <xdr:col>6</xdr:col>
      <xdr:colOff>38100</xdr:colOff>
      <xdr:row>56</xdr:row>
      <xdr:rowOff>16751</xdr:rowOff>
    </xdr:to>
    <xdr:sp macro="" textlink="">
      <xdr:nvSpPr>
        <xdr:cNvPr id="146" name="楕円 145"/>
        <xdr:cNvSpPr/>
      </xdr:nvSpPr>
      <xdr:spPr>
        <a:xfrm>
          <a:off x="1079500" y="95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33278</xdr:rowOff>
    </xdr:from>
    <xdr:ext cx="534377" cy="259045"/>
    <xdr:sp macro="" textlink="">
      <xdr:nvSpPr>
        <xdr:cNvPr id="147" name="テキスト ボックス 146"/>
        <xdr:cNvSpPr txBox="1"/>
      </xdr:nvSpPr>
      <xdr:spPr>
        <a:xfrm>
          <a:off x="863111" y="92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96533</xdr:rowOff>
    </xdr:from>
    <xdr:to>
      <xdr:col>24</xdr:col>
      <xdr:colOff>63500</xdr:colOff>
      <xdr:row>75</xdr:row>
      <xdr:rowOff>124613</xdr:rowOff>
    </xdr:to>
    <xdr:cxnSp macro="">
      <xdr:nvCxnSpPr>
        <xdr:cNvPr id="176" name="直線コネクタ 175"/>
        <xdr:cNvCxnSpPr/>
      </xdr:nvCxnSpPr>
      <xdr:spPr>
        <a:xfrm flipV="1">
          <a:off x="3797300" y="12783833"/>
          <a:ext cx="838200" cy="19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103867</xdr:rowOff>
    </xdr:from>
    <xdr:to>
      <xdr:col>19</xdr:col>
      <xdr:colOff>177800</xdr:colOff>
      <xdr:row>75</xdr:row>
      <xdr:rowOff>124613</xdr:rowOff>
    </xdr:to>
    <xdr:cxnSp macro="">
      <xdr:nvCxnSpPr>
        <xdr:cNvPr id="179" name="直線コネクタ 178"/>
        <xdr:cNvCxnSpPr/>
      </xdr:nvCxnSpPr>
      <xdr:spPr>
        <a:xfrm>
          <a:off x="2908300" y="12962617"/>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103867</xdr:rowOff>
    </xdr:from>
    <xdr:to>
      <xdr:col>15</xdr:col>
      <xdr:colOff>50800</xdr:colOff>
      <xdr:row>76</xdr:row>
      <xdr:rowOff>74834</xdr:rowOff>
    </xdr:to>
    <xdr:cxnSp macro="">
      <xdr:nvCxnSpPr>
        <xdr:cNvPr id="182" name="直線コネクタ 181"/>
        <xdr:cNvCxnSpPr/>
      </xdr:nvCxnSpPr>
      <xdr:spPr>
        <a:xfrm flipV="1">
          <a:off x="2019300" y="12962617"/>
          <a:ext cx="889000" cy="14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33744</xdr:rowOff>
    </xdr:from>
    <xdr:to>
      <xdr:col>10</xdr:col>
      <xdr:colOff>114300</xdr:colOff>
      <xdr:row>76</xdr:row>
      <xdr:rowOff>74834</xdr:rowOff>
    </xdr:to>
    <xdr:cxnSp macro="">
      <xdr:nvCxnSpPr>
        <xdr:cNvPr id="185" name="直線コネクタ 184"/>
        <xdr:cNvCxnSpPr/>
      </xdr:nvCxnSpPr>
      <xdr:spPr>
        <a:xfrm>
          <a:off x="1130300" y="13063944"/>
          <a:ext cx="889000" cy="4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45733</xdr:rowOff>
    </xdr:from>
    <xdr:to>
      <xdr:col>24</xdr:col>
      <xdr:colOff>114300</xdr:colOff>
      <xdr:row>74</xdr:row>
      <xdr:rowOff>147333</xdr:rowOff>
    </xdr:to>
    <xdr:sp macro="" textlink="">
      <xdr:nvSpPr>
        <xdr:cNvPr id="195" name="楕円 194"/>
        <xdr:cNvSpPr/>
      </xdr:nvSpPr>
      <xdr:spPr>
        <a:xfrm>
          <a:off x="4584700" y="127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68610</xdr:rowOff>
    </xdr:from>
    <xdr:ext cx="534377" cy="259045"/>
    <xdr:sp macro="" textlink="">
      <xdr:nvSpPr>
        <xdr:cNvPr id="196" name="維持補修費該当値テキスト"/>
        <xdr:cNvSpPr txBox="1"/>
      </xdr:nvSpPr>
      <xdr:spPr>
        <a:xfrm>
          <a:off x="4686300" y="125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73813</xdr:rowOff>
    </xdr:from>
    <xdr:to>
      <xdr:col>20</xdr:col>
      <xdr:colOff>38100</xdr:colOff>
      <xdr:row>76</xdr:row>
      <xdr:rowOff>3963</xdr:rowOff>
    </xdr:to>
    <xdr:sp macro="" textlink="">
      <xdr:nvSpPr>
        <xdr:cNvPr id="197" name="楕円 196"/>
        <xdr:cNvSpPr/>
      </xdr:nvSpPr>
      <xdr:spPr>
        <a:xfrm>
          <a:off x="3746500" y="129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20490</xdr:rowOff>
    </xdr:from>
    <xdr:ext cx="534377" cy="259045"/>
    <xdr:sp macro="" textlink="">
      <xdr:nvSpPr>
        <xdr:cNvPr id="198" name="テキスト ボックス 197"/>
        <xdr:cNvSpPr txBox="1"/>
      </xdr:nvSpPr>
      <xdr:spPr>
        <a:xfrm>
          <a:off x="3530111" y="1270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53067</xdr:rowOff>
    </xdr:from>
    <xdr:to>
      <xdr:col>15</xdr:col>
      <xdr:colOff>101600</xdr:colOff>
      <xdr:row>75</xdr:row>
      <xdr:rowOff>154667</xdr:rowOff>
    </xdr:to>
    <xdr:sp macro="" textlink="">
      <xdr:nvSpPr>
        <xdr:cNvPr id="199" name="楕円 198"/>
        <xdr:cNvSpPr/>
      </xdr:nvSpPr>
      <xdr:spPr>
        <a:xfrm>
          <a:off x="2857500" y="129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171194</xdr:rowOff>
    </xdr:from>
    <xdr:ext cx="534377" cy="259045"/>
    <xdr:sp macro="" textlink="">
      <xdr:nvSpPr>
        <xdr:cNvPr id="200" name="テキスト ボックス 199"/>
        <xdr:cNvSpPr txBox="1"/>
      </xdr:nvSpPr>
      <xdr:spPr>
        <a:xfrm>
          <a:off x="2641111" y="126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24034</xdr:rowOff>
    </xdr:from>
    <xdr:to>
      <xdr:col>10</xdr:col>
      <xdr:colOff>165100</xdr:colOff>
      <xdr:row>76</xdr:row>
      <xdr:rowOff>125634</xdr:rowOff>
    </xdr:to>
    <xdr:sp macro="" textlink="">
      <xdr:nvSpPr>
        <xdr:cNvPr id="201" name="楕円 200"/>
        <xdr:cNvSpPr/>
      </xdr:nvSpPr>
      <xdr:spPr>
        <a:xfrm>
          <a:off x="1968500" y="130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142162</xdr:rowOff>
    </xdr:from>
    <xdr:ext cx="534377" cy="259045"/>
    <xdr:sp macro="" textlink="">
      <xdr:nvSpPr>
        <xdr:cNvPr id="202" name="テキスト ボックス 201"/>
        <xdr:cNvSpPr txBox="1"/>
      </xdr:nvSpPr>
      <xdr:spPr>
        <a:xfrm>
          <a:off x="1752111" y="128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154394</xdr:rowOff>
    </xdr:from>
    <xdr:to>
      <xdr:col>6</xdr:col>
      <xdr:colOff>38100</xdr:colOff>
      <xdr:row>76</xdr:row>
      <xdr:rowOff>84544</xdr:rowOff>
    </xdr:to>
    <xdr:sp macro="" textlink="">
      <xdr:nvSpPr>
        <xdr:cNvPr id="203" name="楕円 202"/>
        <xdr:cNvSpPr/>
      </xdr:nvSpPr>
      <xdr:spPr>
        <a:xfrm>
          <a:off x="1079500" y="130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101071</xdr:rowOff>
    </xdr:from>
    <xdr:ext cx="534377" cy="259045"/>
    <xdr:sp macro="" textlink="">
      <xdr:nvSpPr>
        <xdr:cNvPr id="204" name="テキスト ボックス 203"/>
        <xdr:cNvSpPr txBox="1"/>
      </xdr:nvSpPr>
      <xdr:spPr>
        <a:xfrm>
          <a:off x="863111" y="12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101042</xdr:rowOff>
    </xdr:from>
    <xdr:to>
      <xdr:col>24</xdr:col>
      <xdr:colOff>63500</xdr:colOff>
      <xdr:row>94</xdr:row>
      <xdr:rowOff>154445</xdr:rowOff>
    </xdr:to>
    <xdr:cxnSp macro="">
      <xdr:nvCxnSpPr>
        <xdr:cNvPr id="234" name="直線コネクタ 233"/>
        <xdr:cNvCxnSpPr/>
      </xdr:nvCxnSpPr>
      <xdr:spPr>
        <a:xfrm>
          <a:off x="3797300" y="16217342"/>
          <a:ext cx="838200" cy="5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101042</xdr:rowOff>
    </xdr:from>
    <xdr:to>
      <xdr:col>19</xdr:col>
      <xdr:colOff>177800</xdr:colOff>
      <xdr:row>94</xdr:row>
      <xdr:rowOff>165709</xdr:rowOff>
    </xdr:to>
    <xdr:cxnSp macro="">
      <xdr:nvCxnSpPr>
        <xdr:cNvPr id="237" name="直線コネクタ 236"/>
        <xdr:cNvCxnSpPr/>
      </xdr:nvCxnSpPr>
      <xdr:spPr>
        <a:xfrm flipV="1">
          <a:off x="2908300" y="16217342"/>
          <a:ext cx="889000" cy="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165709</xdr:rowOff>
    </xdr:from>
    <xdr:to>
      <xdr:col>15</xdr:col>
      <xdr:colOff>50800</xdr:colOff>
      <xdr:row>95</xdr:row>
      <xdr:rowOff>34189</xdr:rowOff>
    </xdr:to>
    <xdr:cxnSp macro="">
      <xdr:nvCxnSpPr>
        <xdr:cNvPr id="240" name="直線コネクタ 239"/>
        <xdr:cNvCxnSpPr/>
      </xdr:nvCxnSpPr>
      <xdr:spPr>
        <a:xfrm flipV="1">
          <a:off x="2019300" y="16282009"/>
          <a:ext cx="889000" cy="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34189</xdr:rowOff>
    </xdr:from>
    <xdr:to>
      <xdr:col>10</xdr:col>
      <xdr:colOff>114300</xdr:colOff>
      <xdr:row>95</xdr:row>
      <xdr:rowOff>54966</xdr:rowOff>
    </xdr:to>
    <xdr:cxnSp macro="">
      <xdr:nvCxnSpPr>
        <xdr:cNvPr id="243" name="直線コネクタ 242"/>
        <xdr:cNvCxnSpPr/>
      </xdr:nvCxnSpPr>
      <xdr:spPr>
        <a:xfrm flipV="1">
          <a:off x="1130300" y="16321939"/>
          <a:ext cx="889000" cy="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103645</xdr:rowOff>
    </xdr:from>
    <xdr:to>
      <xdr:col>24</xdr:col>
      <xdr:colOff>114300</xdr:colOff>
      <xdr:row>95</xdr:row>
      <xdr:rowOff>33795</xdr:rowOff>
    </xdr:to>
    <xdr:sp macro="" textlink="">
      <xdr:nvSpPr>
        <xdr:cNvPr id="253" name="楕円 252"/>
        <xdr:cNvSpPr/>
      </xdr:nvSpPr>
      <xdr:spPr>
        <a:xfrm>
          <a:off x="4584700" y="162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126522</xdr:rowOff>
    </xdr:from>
    <xdr:ext cx="599010" cy="259045"/>
    <xdr:sp macro="" textlink="">
      <xdr:nvSpPr>
        <xdr:cNvPr id="254" name="扶助費該当値テキスト"/>
        <xdr:cNvSpPr txBox="1"/>
      </xdr:nvSpPr>
      <xdr:spPr>
        <a:xfrm>
          <a:off x="4686300" y="1607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50242</xdr:rowOff>
    </xdr:from>
    <xdr:to>
      <xdr:col>20</xdr:col>
      <xdr:colOff>38100</xdr:colOff>
      <xdr:row>94</xdr:row>
      <xdr:rowOff>151842</xdr:rowOff>
    </xdr:to>
    <xdr:sp macro="" textlink="">
      <xdr:nvSpPr>
        <xdr:cNvPr id="255" name="楕円 254"/>
        <xdr:cNvSpPr/>
      </xdr:nvSpPr>
      <xdr:spPr>
        <a:xfrm>
          <a:off x="3746500" y="161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168369</xdr:rowOff>
    </xdr:from>
    <xdr:ext cx="599010" cy="259045"/>
    <xdr:sp macro="" textlink="">
      <xdr:nvSpPr>
        <xdr:cNvPr id="256" name="テキスト ボックス 255"/>
        <xdr:cNvSpPr txBox="1"/>
      </xdr:nvSpPr>
      <xdr:spPr>
        <a:xfrm>
          <a:off x="3497795" y="1594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114909</xdr:rowOff>
    </xdr:from>
    <xdr:to>
      <xdr:col>15</xdr:col>
      <xdr:colOff>101600</xdr:colOff>
      <xdr:row>95</xdr:row>
      <xdr:rowOff>45059</xdr:rowOff>
    </xdr:to>
    <xdr:sp macro="" textlink="">
      <xdr:nvSpPr>
        <xdr:cNvPr id="257" name="楕円 256"/>
        <xdr:cNvSpPr/>
      </xdr:nvSpPr>
      <xdr:spPr>
        <a:xfrm>
          <a:off x="2857500" y="162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61586</xdr:rowOff>
    </xdr:from>
    <xdr:ext cx="599010" cy="259045"/>
    <xdr:sp macro="" textlink="">
      <xdr:nvSpPr>
        <xdr:cNvPr id="258" name="テキスト ボックス 257"/>
        <xdr:cNvSpPr txBox="1"/>
      </xdr:nvSpPr>
      <xdr:spPr>
        <a:xfrm>
          <a:off x="2608795" y="1600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154839</xdr:rowOff>
    </xdr:from>
    <xdr:to>
      <xdr:col>10</xdr:col>
      <xdr:colOff>165100</xdr:colOff>
      <xdr:row>95</xdr:row>
      <xdr:rowOff>84989</xdr:rowOff>
    </xdr:to>
    <xdr:sp macro="" textlink="">
      <xdr:nvSpPr>
        <xdr:cNvPr id="259" name="楕円 258"/>
        <xdr:cNvSpPr/>
      </xdr:nvSpPr>
      <xdr:spPr>
        <a:xfrm>
          <a:off x="1968500" y="162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101516</xdr:rowOff>
    </xdr:from>
    <xdr:ext cx="599010" cy="259045"/>
    <xdr:sp macro="" textlink="">
      <xdr:nvSpPr>
        <xdr:cNvPr id="260" name="テキスト ボックス 259"/>
        <xdr:cNvSpPr txBox="1"/>
      </xdr:nvSpPr>
      <xdr:spPr>
        <a:xfrm>
          <a:off x="1719795" y="1604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4166</xdr:rowOff>
    </xdr:from>
    <xdr:to>
      <xdr:col>6</xdr:col>
      <xdr:colOff>38100</xdr:colOff>
      <xdr:row>95</xdr:row>
      <xdr:rowOff>105766</xdr:rowOff>
    </xdr:to>
    <xdr:sp macro="" textlink="">
      <xdr:nvSpPr>
        <xdr:cNvPr id="261" name="楕円 260"/>
        <xdr:cNvSpPr/>
      </xdr:nvSpPr>
      <xdr:spPr>
        <a:xfrm>
          <a:off x="1079500" y="162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122293</xdr:rowOff>
    </xdr:from>
    <xdr:ext cx="599010" cy="259045"/>
    <xdr:sp macro="" textlink="">
      <xdr:nvSpPr>
        <xdr:cNvPr id="262" name="テキスト ボックス 261"/>
        <xdr:cNvSpPr txBox="1"/>
      </xdr:nvSpPr>
      <xdr:spPr>
        <a:xfrm>
          <a:off x="830795" y="1606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284</xdr:rowOff>
    </xdr:from>
    <xdr:to>
      <xdr:col>55</xdr:col>
      <xdr:colOff>0</xdr:colOff>
      <xdr:row>36</xdr:row>
      <xdr:rowOff>38796</xdr:rowOff>
    </xdr:to>
    <xdr:cxnSp macro="">
      <xdr:nvCxnSpPr>
        <xdr:cNvPr id="291" name="直線コネクタ 290"/>
        <xdr:cNvCxnSpPr/>
      </xdr:nvCxnSpPr>
      <xdr:spPr>
        <a:xfrm flipV="1">
          <a:off x="9639300" y="6172484"/>
          <a:ext cx="838200" cy="3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17475</xdr:rowOff>
    </xdr:from>
    <xdr:to>
      <xdr:col>50</xdr:col>
      <xdr:colOff>114300</xdr:colOff>
      <xdr:row>36</xdr:row>
      <xdr:rowOff>38796</xdr:rowOff>
    </xdr:to>
    <xdr:cxnSp macro="">
      <xdr:nvCxnSpPr>
        <xdr:cNvPr id="294" name="直線コネクタ 293"/>
        <xdr:cNvCxnSpPr/>
      </xdr:nvCxnSpPr>
      <xdr:spPr>
        <a:xfrm>
          <a:off x="8750300" y="6018225"/>
          <a:ext cx="889000" cy="19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17475</xdr:rowOff>
    </xdr:from>
    <xdr:to>
      <xdr:col>45</xdr:col>
      <xdr:colOff>177800</xdr:colOff>
      <xdr:row>35</xdr:row>
      <xdr:rowOff>165494</xdr:rowOff>
    </xdr:to>
    <xdr:cxnSp macro="">
      <xdr:nvCxnSpPr>
        <xdr:cNvPr id="297" name="直線コネクタ 296"/>
        <xdr:cNvCxnSpPr/>
      </xdr:nvCxnSpPr>
      <xdr:spPr>
        <a:xfrm flipV="1">
          <a:off x="7861300" y="6018225"/>
          <a:ext cx="8890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165494</xdr:rowOff>
    </xdr:from>
    <xdr:to>
      <xdr:col>41</xdr:col>
      <xdr:colOff>50800</xdr:colOff>
      <xdr:row>36</xdr:row>
      <xdr:rowOff>153203</xdr:rowOff>
    </xdr:to>
    <xdr:cxnSp macro="">
      <xdr:nvCxnSpPr>
        <xdr:cNvPr id="300" name="直線コネクタ 299"/>
        <xdr:cNvCxnSpPr/>
      </xdr:nvCxnSpPr>
      <xdr:spPr>
        <a:xfrm flipV="1">
          <a:off x="6972300" y="6166244"/>
          <a:ext cx="889000" cy="15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120934</xdr:rowOff>
    </xdr:from>
    <xdr:to>
      <xdr:col>55</xdr:col>
      <xdr:colOff>50800</xdr:colOff>
      <xdr:row>36</xdr:row>
      <xdr:rowOff>51084</xdr:rowOff>
    </xdr:to>
    <xdr:sp macro="" textlink="">
      <xdr:nvSpPr>
        <xdr:cNvPr id="310" name="楕円 309"/>
        <xdr:cNvSpPr/>
      </xdr:nvSpPr>
      <xdr:spPr>
        <a:xfrm>
          <a:off x="10426700" y="61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143811</xdr:rowOff>
    </xdr:from>
    <xdr:ext cx="534377" cy="259045"/>
    <xdr:sp macro="" textlink="">
      <xdr:nvSpPr>
        <xdr:cNvPr id="311" name="補助費等該当値テキスト"/>
        <xdr:cNvSpPr txBox="1"/>
      </xdr:nvSpPr>
      <xdr:spPr>
        <a:xfrm>
          <a:off x="10528300" y="597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159446</xdr:rowOff>
    </xdr:from>
    <xdr:to>
      <xdr:col>50</xdr:col>
      <xdr:colOff>165100</xdr:colOff>
      <xdr:row>36</xdr:row>
      <xdr:rowOff>89596</xdr:rowOff>
    </xdr:to>
    <xdr:sp macro="" textlink="">
      <xdr:nvSpPr>
        <xdr:cNvPr id="312" name="楕円 311"/>
        <xdr:cNvSpPr/>
      </xdr:nvSpPr>
      <xdr:spPr>
        <a:xfrm>
          <a:off x="9588500" y="61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106123</xdr:rowOff>
    </xdr:from>
    <xdr:ext cx="534377" cy="259045"/>
    <xdr:sp macro="" textlink="">
      <xdr:nvSpPr>
        <xdr:cNvPr id="313" name="テキスト ボックス 312"/>
        <xdr:cNvSpPr txBox="1"/>
      </xdr:nvSpPr>
      <xdr:spPr>
        <a:xfrm>
          <a:off x="9372111" y="593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138125</xdr:rowOff>
    </xdr:from>
    <xdr:to>
      <xdr:col>46</xdr:col>
      <xdr:colOff>38100</xdr:colOff>
      <xdr:row>35</xdr:row>
      <xdr:rowOff>68275</xdr:rowOff>
    </xdr:to>
    <xdr:sp macro="" textlink="">
      <xdr:nvSpPr>
        <xdr:cNvPr id="314" name="楕円 313"/>
        <xdr:cNvSpPr/>
      </xdr:nvSpPr>
      <xdr:spPr>
        <a:xfrm>
          <a:off x="8699500" y="59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84802</xdr:rowOff>
    </xdr:from>
    <xdr:ext cx="534377" cy="259045"/>
    <xdr:sp macro="" textlink="">
      <xdr:nvSpPr>
        <xdr:cNvPr id="315" name="テキスト ボックス 314"/>
        <xdr:cNvSpPr txBox="1"/>
      </xdr:nvSpPr>
      <xdr:spPr>
        <a:xfrm>
          <a:off x="8483111" y="574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114694</xdr:rowOff>
    </xdr:from>
    <xdr:to>
      <xdr:col>41</xdr:col>
      <xdr:colOff>101600</xdr:colOff>
      <xdr:row>36</xdr:row>
      <xdr:rowOff>44844</xdr:rowOff>
    </xdr:to>
    <xdr:sp macro="" textlink="">
      <xdr:nvSpPr>
        <xdr:cNvPr id="316" name="楕円 315"/>
        <xdr:cNvSpPr/>
      </xdr:nvSpPr>
      <xdr:spPr>
        <a:xfrm>
          <a:off x="7810500" y="61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61371</xdr:rowOff>
    </xdr:from>
    <xdr:ext cx="534377" cy="259045"/>
    <xdr:sp macro="" textlink="">
      <xdr:nvSpPr>
        <xdr:cNvPr id="317" name="テキスト ボックス 316"/>
        <xdr:cNvSpPr txBox="1"/>
      </xdr:nvSpPr>
      <xdr:spPr>
        <a:xfrm>
          <a:off x="7594111" y="589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102403</xdr:rowOff>
    </xdr:from>
    <xdr:to>
      <xdr:col>36</xdr:col>
      <xdr:colOff>165100</xdr:colOff>
      <xdr:row>37</xdr:row>
      <xdr:rowOff>32553</xdr:rowOff>
    </xdr:to>
    <xdr:sp macro="" textlink="">
      <xdr:nvSpPr>
        <xdr:cNvPr id="318" name="楕円 317"/>
        <xdr:cNvSpPr/>
      </xdr:nvSpPr>
      <xdr:spPr>
        <a:xfrm>
          <a:off x="6921500" y="627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23680</xdr:rowOff>
    </xdr:from>
    <xdr:ext cx="534377" cy="259045"/>
    <xdr:sp macro="" textlink="">
      <xdr:nvSpPr>
        <xdr:cNvPr id="319" name="テキスト ボックス 318"/>
        <xdr:cNvSpPr txBox="1"/>
      </xdr:nvSpPr>
      <xdr:spPr>
        <a:xfrm>
          <a:off x="6705111" y="636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113411</xdr:rowOff>
    </xdr:from>
    <xdr:to>
      <xdr:col>55</xdr:col>
      <xdr:colOff>0</xdr:colOff>
      <xdr:row>57</xdr:row>
      <xdr:rowOff>143490</xdr:rowOff>
    </xdr:to>
    <xdr:cxnSp macro="">
      <xdr:nvCxnSpPr>
        <xdr:cNvPr id="346" name="直線コネクタ 345"/>
        <xdr:cNvCxnSpPr/>
      </xdr:nvCxnSpPr>
      <xdr:spPr>
        <a:xfrm>
          <a:off x="9639300" y="9886061"/>
          <a:ext cx="838200" cy="3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50071</xdr:rowOff>
    </xdr:from>
    <xdr:to>
      <xdr:col>50</xdr:col>
      <xdr:colOff>114300</xdr:colOff>
      <xdr:row>57</xdr:row>
      <xdr:rowOff>113411</xdr:rowOff>
    </xdr:to>
    <xdr:cxnSp macro="">
      <xdr:nvCxnSpPr>
        <xdr:cNvPr id="349" name="直線コネクタ 348"/>
        <xdr:cNvCxnSpPr/>
      </xdr:nvCxnSpPr>
      <xdr:spPr>
        <a:xfrm>
          <a:off x="8750300" y="9822721"/>
          <a:ext cx="889000" cy="6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146307</xdr:rowOff>
    </xdr:from>
    <xdr:to>
      <xdr:col>45</xdr:col>
      <xdr:colOff>177800</xdr:colOff>
      <xdr:row>57</xdr:row>
      <xdr:rowOff>50071</xdr:rowOff>
    </xdr:to>
    <xdr:cxnSp macro="">
      <xdr:nvCxnSpPr>
        <xdr:cNvPr id="352" name="直線コネクタ 351"/>
        <xdr:cNvCxnSpPr/>
      </xdr:nvCxnSpPr>
      <xdr:spPr>
        <a:xfrm>
          <a:off x="7861300" y="9747507"/>
          <a:ext cx="889000" cy="7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146307</xdr:rowOff>
    </xdr:from>
    <xdr:to>
      <xdr:col>41</xdr:col>
      <xdr:colOff>50800</xdr:colOff>
      <xdr:row>57</xdr:row>
      <xdr:rowOff>102840</xdr:rowOff>
    </xdr:to>
    <xdr:cxnSp macro="">
      <xdr:nvCxnSpPr>
        <xdr:cNvPr id="355" name="直線コネクタ 354"/>
        <xdr:cNvCxnSpPr/>
      </xdr:nvCxnSpPr>
      <xdr:spPr>
        <a:xfrm flipV="1">
          <a:off x="6972300" y="9747507"/>
          <a:ext cx="889000" cy="12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92690</xdr:rowOff>
    </xdr:from>
    <xdr:to>
      <xdr:col>55</xdr:col>
      <xdr:colOff>50800</xdr:colOff>
      <xdr:row>58</xdr:row>
      <xdr:rowOff>22840</xdr:rowOff>
    </xdr:to>
    <xdr:sp macro="" textlink="">
      <xdr:nvSpPr>
        <xdr:cNvPr id="365" name="楕円 364"/>
        <xdr:cNvSpPr/>
      </xdr:nvSpPr>
      <xdr:spPr>
        <a:xfrm>
          <a:off x="10426700" y="98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7617</xdr:rowOff>
    </xdr:from>
    <xdr:ext cx="534377" cy="259045"/>
    <xdr:sp macro="" textlink="">
      <xdr:nvSpPr>
        <xdr:cNvPr id="366" name="普通建設事業費該当値テキスト"/>
        <xdr:cNvSpPr txBox="1"/>
      </xdr:nvSpPr>
      <xdr:spPr>
        <a:xfrm>
          <a:off x="10528300" y="978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62611</xdr:rowOff>
    </xdr:from>
    <xdr:to>
      <xdr:col>50</xdr:col>
      <xdr:colOff>165100</xdr:colOff>
      <xdr:row>57</xdr:row>
      <xdr:rowOff>164211</xdr:rowOff>
    </xdr:to>
    <xdr:sp macro="" textlink="">
      <xdr:nvSpPr>
        <xdr:cNvPr id="367" name="楕円 366"/>
        <xdr:cNvSpPr/>
      </xdr:nvSpPr>
      <xdr:spPr>
        <a:xfrm>
          <a:off x="9588500" y="98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155338</xdr:rowOff>
    </xdr:from>
    <xdr:ext cx="534377" cy="259045"/>
    <xdr:sp macro="" textlink="">
      <xdr:nvSpPr>
        <xdr:cNvPr id="368" name="テキスト ボックス 367"/>
        <xdr:cNvSpPr txBox="1"/>
      </xdr:nvSpPr>
      <xdr:spPr>
        <a:xfrm>
          <a:off x="9372111" y="9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170721</xdr:rowOff>
    </xdr:from>
    <xdr:to>
      <xdr:col>46</xdr:col>
      <xdr:colOff>38100</xdr:colOff>
      <xdr:row>57</xdr:row>
      <xdr:rowOff>100871</xdr:rowOff>
    </xdr:to>
    <xdr:sp macro="" textlink="">
      <xdr:nvSpPr>
        <xdr:cNvPr id="369" name="楕円 368"/>
        <xdr:cNvSpPr/>
      </xdr:nvSpPr>
      <xdr:spPr>
        <a:xfrm>
          <a:off x="8699500" y="97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91998</xdr:rowOff>
    </xdr:from>
    <xdr:ext cx="534377" cy="259045"/>
    <xdr:sp macro="" textlink="">
      <xdr:nvSpPr>
        <xdr:cNvPr id="370" name="テキスト ボックス 369"/>
        <xdr:cNvSpPr txBox="1"/>
      </xdr:nvSpPr>
      <xdr:spPr>
        <a:xfrm>
          <a:off x="8483111" y="98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95507</xdr:rowOff>
    </xdr:from>
    <xdr:to>
      <xdr:col>41</xdr:col>
      <xdr:colOff>101600</xdr:colOff>
      <xdr:row>57</xdr:row>
      <xdr:rowOff>25657</xdr:rowOff>
    </xdr:to>
    <xdr:sp macro="" textlink="">
      <xdr:nvSpPr>
        <xdr:cNvPr id="371" name="楕円 370"/>
        <xdr:cNvSpPr/>
      </xdr:nvSpPr>
      <xdr:spPr>
        <a:xfrm>
          <a:off x="7810500" y="969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16784</xdr:rowOff>
    </xdr:from>
    <xdr:ext cx="534377" cy="259045"/>
    <xdr:sp macro="" textlink="">
      <xdr:nvSpPr>
        <xdr:cNvPr id="372" name="テキスト ボックス 371"/>
        <xdr:cNvSpPr txBox="1"/>
      </xdr:nvSpPr>
      <xdr:spPr>
        <a:xfrm>
          <a:off x="7594111" y="978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52040</xdr:rowOff>
    </xdr:from>
    <xdr:to>
      <xdr:col>36</xdr:col>
      <xdr:colOff>165100</xdr:colOff>
      <xdr:row>57</xdr:row>
      <xdr:rowOff>153640</xdr:rowOff>
    </xdr:to>
    <xdr:sp macro="" textlink="">
      <xdr:nvSpPr>
        <xdr:cNvPr id="373" name="楕円 372"/>
        <xdr:cNvSpPr/>
      </xdr:nvSpPr>
      <xdr:spPr>
        <a:xfrm>
          <a:off x="6921500" y="982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144767</xdr:rowOff>
    </xdr:from>
    <xdr:ext cx="534377" cy="259045"/>
    <xdr:sp macro="" textlink="">
      <xdr:nvSpPr>
        <xdr:cNvPr id="374" name="テキスト ボックス 373"/>
        <xdr:cNvSpPr txBox="1"/>
      </xdr:nvSpPr>
      <xdr:spPr>
        <a:xfrm>
          <a:off x="6705111" y="991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19010</xdr:rowOff>
    </xdr:from>
    <xdr:to>
      <xdr:col>55</xdr:col>
      <xdr:colOff>0</xdr:colOff>
      <xdr:row>79</xdr:row>
      <xdr:rowOff>68280</xdr:rowOff>
    </xdr:to>
    <xdr:cxnSp macro="">
      <xdr:nvCxnSpPr>
        <xdr:cNvPr id="405" name="直線コネクタ 404"/>
        <xdr:cNvCxnSpPr/>
      </xdr:nvCxnSpPr>
      <xdr:spPr>
        <a:xfrm flipV="1">
          <a:off x="9639300" y="13563560"/>
          <a:ext cx="838200" cy="4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110537</xdr:rowOff>
    </xdr:from>
    <xdr:to>
      <xdr:col>50</xdr:col>
      <xdr:colOff>114300</xdr:colOff>
      <xdr:row>79</xdr:row>
      <xdr:rowOff>68280</xdr:rowOff>
    </xdr:to>
    <xdr:cxnSp macro="">
      <xdr:nvCxnSpPr>
        <xdr:cNvPr id="408" name="直線コネクタ 407"/>
        <xdr:cNvCxnSpPr/>
      </xdr:nvCxnSpPr>
      <xdr:spPr>
        <a:xfrm>
          <a:off x="8750300" y="13312187"/>
          <a:ext cx="889000" cy="30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130861</xdr:rowOff>
    </xdr:from>
    <xdr:to>
      <xdr:col>45</xdr:col>
      <xdr:colOff>177800</xdr:colOff>
      <xdr:row>77</xdr:row>
      <xdr:rowOff>110537</xdr:rowOff>
    </xdr:to>
    <xdr:cxnSp macro="">
      <xdr:nvCxnSpPr>
        <xdr:cNvPr id="411" name="直線コネクタ 410"/>
        <xdr:cNvCxnSpPr/>
      </xdr:nvCxnSpPr>
      <xdr:spPr>
        <a:xfrm>
          <a:off x="7861300" y="12989611"/>
          <a:ext cx="889000" cy="32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139660</xdr:rowOff>
    </xdr:from>
    <xdr:to>
      <xdr:col>55</xdr:col>
      <xdr:colOff>50800</xdr:colOff>
      <xdr:row>79</xdr:row>
      <xdr:rowOff>69810</xdr:rowOff>
    </xdr:to>
    <xdr:sp macro="" textlink="">
      <xdr:nvSpPr>
        <xdr:cNvPr id="421" name="楕円 420"/>
        <xdr:cNvSpPr/>
      </xdr:nvSpPr>
      <xdr:spPr>
        <a:xfrm>
          <a:off x="10426700" y="1351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54587</xdr:rowOff>
    </xdr:from>
    <xdr:ext cx="469744" cy="259045"/>
    <xdr:sp macro="" textlink="">
      <xdr:nvSpPr>
        <xdr:cNvPr id="422" name="普通建設事業費 （ うち新規整備　）該当値テキスト"/>
        <xdr:cNvSpPr txBox="1"/>
      </xdr:nvSpPr>
      <xdr:spPr>
        <a:xfrm>
          <a:off x="10528300" y="1342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17480</xdr:rowOff>
    </xdr:from>
    <xdr:to>
      <xdr:col>50</xdr:col>
      <xdr:colOff>165100</xdr:colOff>
      <xdr:row>79</xdr:row>
      <xdr:rowOff>119080</xdr:rowOff>
    </xdr:to>
    <xdr:sp macro="" textlink="">
      <xdr:nvSpPr>
        <xdr:cNvPr id="423" name="楕円 422"/>
        <xdr:cNvSpPr/>
      </xdr:nvSpPr>
      <xdr:spPr>
        <a:xfrm>
          <a:off x="9588500" y="135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110207</xdr:rowOff>
    </xdr:from>
    <xdr:ext cx="469744" cy="259045"/>
    <xdr:sp macro="" textlink="">
      <xdr:nvSpPr>
        <xdr:cNvPr id="424" name="テキスト ボックス 423"/>
        <xdr:cNvSpPr txBox="1"/>
      </xdr:nvSpPr>
      <xdr:spPr>
        <a:xfrm>
          <a:off x="9404428" y="1365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59737</xdr:rowOff>
    </xdr:from>
    <xdr:to>
      <xdr:col>46</xdr:col>
      <xdr:colOff>38100</xdr:colOff>
      <xdr:row>77</xdr:row>
      <xdr:rowOff>161337</xdr:rowOff>
    </xdr:to>
    <xdr:sp macro="" textlink="">
      <xdr:nvSpPr>
        <xdr:cNvPr id="425" name="楕円 424"/>
        <xdr:cNvSpPr/>
      </xdr:nvSpPr>
      <xdr:spPr>
        <a:xfrm>
          <a:off x="8699500" y="1326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152464</xdr:rowOff>
    </xdr:from>
    <xdr:ext cx="534377" cy="259045"/>
    <xdr:sp macro="" textlink="">
      <xdr:nvSpPr>
        <xdr:cNvPr id="426" name="テキスト ボックス 425"/>
        <xdr:cNvSpPr txBox="1"/>
      </xdr:nvSpPr>
      <xdr:spPr>
        <a:xfrm>
          <a:off x="8483111" y="1335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80061</xdr:rowOff>
    </xdr:from>
    <xdr:to>
      <xdr:col>41</xdr:col>
      <xdr:colOff>101600</xdr:colOff>
      <xdr:row>76</xdr:row>
      <xdr:rowOff>10210</xdr:rowOff>
    </xdr:to>
    <xdr:sp macro="" textlink="">
      <xdr:nvSpPr>
        <xdr:cNvPr id="427" name="楕円 426"/>
        <xdr:cNvSpPr/>
      </xdr:nvSpPr>
      <xdr:spPr>
        <a:xfrm>
          <a:off x="7810500" y="12938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26738</xdr:rowOff>
    </xdr:from>
    <xdr:ext cx="534377" cy="259045"/>
    <xdr:sp macro="" textlink="">
      <xdr:nvSpPr>
        <xdr:cNvPr id="428" name="テキスト ボックス 427"/>
        <xdr:cNvSpPr txBox="1"/>
      </xdr:nvSpPr>
      <xdr:spPr>
        <a:xfrm>
          <a:off x="7594111" y="127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97081</xdr:rowOff>
    </xdr:from>
    <xdr:to>
      <xdr:col>55</xdr:col>
      <xdr:colOff>0</xdr:colOff>
      <xdr:row>98</xdr:row>
      <xdr:rowOff>13604</xdr:rowOff>
    </xdr:to>
    <xdr:cxnSp macro="">
      <xdr:nvCxnSpPr>
        <xdr:cNvPr id="457" name="直線コネクタ 456"/>
        <xdr:cNvCxnSpPr/>
      </xdr:nvCxnSpPr>
      <xdr:spPr>
        <a:xfrm>
          <a:off x="9639300" y="16727731"/>
          <a:ext cx="8382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97081</xdr:rowOff>
    </xdr:from>
    <xdr:to>
      <xdr:col>50</xdr:col>
      <xdr:colOff>114300</xdr:colOff>
      <xdr:row>98</xdr:row>
      <xdr:rowOff>32547</xdr:rowOff>
    </xdr:to>
    <xdr:cxnSp macro="">
      <xdr:nvCxnSpPr>
        <xdr:cNvPr id="460" name="直線コネクタ 459"/>
        <xdr:cNvCxnSpPr/>
      </xdr:nvCxnSpPr>
      <xdr:spPr>
        <a:xfrm flipV="1">
          <a:off x="8750300" y="16727731"/>
          <a:ext cx="889000" cy="10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32547</xdr:rowOff>
    </xdr:from>
    <xdr:to>
      <xdr:col>45</xdr:col>
      <xdr:colOff>177800</xdr:colOff>
      <xdr:row>99</xdr:row>
      <xdr:rowOff>19061</xdr:rowOff>
    </xdr:to>
    <xdr:cxnSp macro="">
      <xdr:nvCxnSpPr>
        <xdr:cNvPr id="463" name="直線コネクタ 462"/>
        <xdr:cNvCxnSpPr/>
      </xdr:nvCxnSpPr>
      <xdr:spPr>
        <a:xfrm flipV="1">
          <a:off x="7861300" y="16834647"/>
          <a:ext cx="889000" cy="15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134254</xdr:rowOff>
    </xdr:from>
    <xdr:to>
      <xdr:col>55</xdr:col>
      <xdr:colOff>50800</xdr:colOff>
      <xdr:row>98</xdr:row>
      <xdr:rowOff>64404</xdr:rowOff>
    </xdr:to>
    <xdr:sp macro="" textlink="">
      <xdr:nvSpPr>
        <xdr:cNvPr id="473" name="楕円 472"/>
        <xdr:cNvSpPr/>
      </xdr:nvSpPr>
      <xdr:spPr>
        <a:xfrm>
          <a:off x="10426700" y="167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112681</xdr:rowOff>
    </xdr:from>
    <xdr:ext cx="534377" cy="259045"/>
    <xdr:sp macro="" textlink="">
      <xdr:nvSpPr>
        <xdr:cNvPr id="474" name="普通建設事業費 （ うち更新整備　）該当値テキスト"/>
        <xdr:cNvSpPr txBox="1"/>
      </xdr:nvSpPr>
      <xdr:spPr>
        <a:xfrm>
          <a:off x="10528300" y="1674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46281</xdr:rowOff>
    </xdr:from>
    <xdr:to>
      <xdr:col>50</xdr:col>
      <xdr:colOff>165100</xdr:colOff>
      <xdr:row>97</xdr:row>
      <xdr:rowOff>147881</xdr:rowOff>
    </xdr:to>
    <xdr:sp macro="" textlink="">
      <xdr:nvSpPr>
        <xdr:cNvPr id="475" name="楕円 474"/>
        <xdr:cNvSpPr/>
      </xdr:nvSpPr>
      <xdr:spPr>
        <a:xfrm>
          <a:off x="9588500" y="166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139008</xdr:rowOff>
    </xdr:from>
    <xdr:ext cx="534377" cy="259045"/>
    <xdr:sp macro="" textlink="">
      <xdr:nvSpPr>
        <xdr:cNvPr id="476" name="テキスト ボックス 475"/>
        <xdr:cNvSpPr txBox="1"/>
      </xdr:nvSpPr>
      <xdr:spPr>
        <a:xfrm>
          <a:off x="9372111" y="167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153197</xdr:rowOff>
    </xdr:from>
    <xdr:to>
      <xdr:col>46</xdr:col>
      <xdr:colOff>38100</xdr:colOff>
      <xdr:row>98</xdr:row>
      <xdr:rowOff>83347</xdr:rowOff>
    </xdr:to>
    <xdr:sp macro="" textlink="">
      <xdr:nvSpPr>
        <xdr:cNvPr id="477" name="楕円 476"/>
        <xdr:cNvSpPr/>
      </xdr:nvSpPr>
      <xdr:spPr>
        <a:xfrm>
          <a:off x="8699500" y="167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74474</xdr:rowOff>
    </xdr:from>
    <xdr:ext cx="534377" cy="259045"/>
    <xdr:sp macro="" textlink="">
      <xdr:nvSpPr>
        <xdr:cNvPr id="478" name="テキスト ボックス 477"/>
        <xdr:cNvSpPr txBox="1"/>
      </xdr:nvSpPr>
      <xdr:spPr>
        <a:xfrm>
          <a:off x="8483111" y="168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139711</xdr:rowOff>
    </xdr:from>
    <xdr:to>
      <xdr:col>41</xdr:col>
      <xdr:colOff>101600</xdr:colOff>
      <xdr:row>99</xdr:row>
      <xdr:rowOff>69861</xdr:rowOff>
    </xdr:to>
    <xdr:sp macro="" textlink="">
      <xdr:nvSpPr>
        <xdr:cNvPr id="479" name="楕円 478"/>
        <xdr:cNvSpPr/>
      </xdr:nvSpPr>
      <xdr:spPr>
        <a:xfrm>
          <a:off x="7810500" y="169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60988</xdr:rowOff>
    </xdr:from>
    <xdr:ext cx="469744" cy="259045"/>
    <xdr:sp macro="" textlink="">
      <xdr:nvSpPr>
        <xdr:cNvPr id="480" name="テキスト ボックス 479"/>
        <xdr:cNvSpPr txBox="1"/>
      </xdr:nvSpPr>
      <xdr:spPr>
        <a:xfrm>
          <a:off x="7626428" y="1703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29922</xdr:rowOff>
    </xdr:from>
    <xdr:to>
      <xdr:col>85</xdr:col>
      <xdr:colOff>127000</xdr:colOff>
      <xdr:row>77</xdr:row>
      <xdr:rowOff>34745</xdr:rowOff>
    </xdr:to>
    <xdr:cxnSp macro="">
      <xdr:nvCxnSpPr>
        <xdr:cNvPr id="623" name="直線コネクタ 622"/>
        <xdr:cNvCxnSpPr/>
      </xdr:nvCxnSpPr>
      <xdr:spPr>
        <a:xfrm flipV="1">
          <a:off x="15481300" y="13231572"/>
          <a:ext cx="8382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17090</xdr:rowOff>
    </xdr:from>
    <xdr:to>
      <xdr:col>81</xdr:col>
      <xdr:colOff>50800</xdr:colOff>
      <xdr:row>77</xdr:row>
      <xdr:rowOff>34745</xdr:rowOff>
    </xdr:to>
    <xdr:cxnSp macro="">
      <xdr:nvCxnSpPr>
        <xdr:cNvPr id="626" name="直線コネクタ 625"/>
        <xdr:cNvCxnSpPr/>
      </xdr:nvCxnSpPr>
      <xdr:spPr>
        <a:xfrm>
          <a:off x="14592300" y="13218740"/>
          <a:ext cx="889000" cy="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8556</xdr:rowOff>
    </xdr:from>
    <xdr:to>
      <xdr:col>76</xdr:col>
      <xdr:colOff>114300</xdr:colOff>
      <xdr:row>77</xdr:row>
      <xdr:rowOff>17090</xdr:rowOff>
    </xdr:to>
    <xdr:cxnSp macro="">
      <xdr:nvCxnSpPr>
        <xdr:cNvPr id="629" name="直線コネクタ 628"/>
        <xdr:cNvCxnSpPr/>
      </xdr:nvCxnSpPr>
      <xdr:spPr>
        <a:xfrm>
          <a:off x="13703300" y="13210206"/>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167334</xdr:rowOff>
    </xdr:from>
    <xdr:to>
      <xdr:col>71</xdr:col>
      <xdr:colOff>177800</xdr:colOff>
      <xdr:row>77</xdr:row>
      <xdr:rowOff>8556</xdr:rowOff>
    </xdr:to>
    <xdr:cxnSp macro="">
      <xdr:nvCxnSpPr>
        <xdr:cNvPr id="632" name="直線コネクタ 631"/>
        <xdr:cNvCxnSpPr/>
      </xdr:nvCxnSpPr>
      <xdr:spPr>
        <a:xfrm>
          <a:off x="12814300" y="13197534"/>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150572</xdr:rowOff>
    </xdr:from>
    <xdr:to>
      <xdr:col>85</xdr:col>
      <xdr:colOff>177800</xdr:colOff>
      <xdr:row>77</xdr:row>
      <xdr:rowOff>80722</xdr:rowOff>
    </xdr:to>
    <xdr:sp macro="" textlink="">
      <xdr:nvSpPr>
        <xdr:cNvPr id="642" name="楕円 641"/>
        <xdr:cNvSpPr/>
      </xdr:nvSpPr>
      <xdr:spPr>
        <a:xfrm>
          <a:off x="16268700" y="131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1999</xdr:rowOff>
    </xdr:from>
    <xdr:ext cx="534377" cy="259045"/>
    <xdr:sp macro="" textlink="">
      <xdr:nvSpPr>
        <xdr:cNvPr id="643" name="公債費該当値テキスト"/>
        <xdr:cNvSpPr txBox="1"/>
      </xdr:nvSpPr>
      <xdr:spPr>
        <a:xfrm>
          <a:off x="16370300" y="1303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155395</xdr:rowOff>
    </xdr:from>
    <xdr:to>
      <xdr:col>81</xdr:col>
      <xdr:colOff>101600</xdr:colOff>
      <xdr:row>77</xdr:row>
      <xdr:rowOff>85545</xdr:rowOff>
    </xdr:to>
    <xdr:sp macro="" textlink="">
      <xdr:nvSpPr>
        <xdr:cNvPr id="644" name="楕円 643"/>
        <xdr:cNvSpPr/>
      </xdr:nvSpPr>
      <xdr:spPr>
        <a:xfrm>
          <a:off x="15430500" y="131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102073</xdr:rowOff>
    </xdr:from>
    <xdr:ext cx="534377" cy="259045"/>
    <xdr:sp macro="" textlink="">
      <xdr:nvSpPr>
        <xdr:cNvPr id="645" name="テキスト ボックス 644"/>
        <xdr:cNvSpPr txBox="1"/>
      </xdr:nvSpPr>
      <xdr:spPr>
        <a:xfrm>
          <a:off x="15214111" y="1296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137740</xdr:rowOff>
    </xdr:from>
    <xdr:to>
      <xdr:col>76</xdr:col>
      <xdr:colOff>165100</xdr:colOff>
      <xdr:row>77</xdr:row>
      <xdr:rowOff>67890</xdr:rowOff>
    </xdr:to>
    <xdr:sp macro="" textlink="">
      <xdr:nvSpPr>
        <xdr:cNvPr id="646" name="楕円 645"/>
        <xdr:cNvSpPr/>
      </xdr:nvSpPr>
      <xdr:spPr>
        <a:xfrm>
          <a:off x="14541500" y="131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84417</xdr:rowOff>
    </xdr:from>
    <xdr:ext cx="534377" cy="259045"/>
    <xdr:sp macro="" textlink="">
      <xdr:nvSpPr>
        <xdr:cNvPr id="647" name="テキスト ボックス 646"/>
        <xdr:cNvSpPr txBox="1"/>
      </xdr:nvSpPr>
      <xdr:spPr>
        <a:xfrm>
          <a:off x="14325111" y="1294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129206</xdr:rowOff>
    </xdr:from>
    <xdr:to>
      <xdr:col>72</xdr:col>
      <xdr:colOff>38100</xdr:colOff>
      <xdr:row>77</xdr:row>
      <xdr:rowOff>59356</xdr:rowOff>
    </xdr:to>
    <xdr:sp macro="" textlink="">
      <xdr:nvSpPr>
        <xdr:cNvPr id="648" name="楕円 647"/>
        <xdr:cNvSpPr/>
      </xdr:nvSpPr>
      <xdr:spPr>
        <a:xfrm>
          <a:off x="13652500" y="131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75883</xdr:rowOff>
    </xdr:from>
    <xdr:ext cx="534377" cy="259045"/>
    <xdr:sp macro="" textlink="">
      <xdr:nvSpPr>
        <xdr:cNvPr id="649" name="テキスト ボックス 648"/>
        <xdr:cNvSpPr txBox="1"/>
      </xdr:nvSpPr>
      <xdr:spPr>
        <a:xfrm>
          <a:off x="13436111" y="1293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116534</xdr:rowOff>
    </xdr:from>
    <xdr:to>
      <xdr:col>67</xdr:col>
      <xdr:colOff>101600</xdr:colOff>
      <xdr:row>77</xdr:row>
      <xdr:rowOff>46684</xdr:rowOff>
    </xdr:to>
    <xdr:sp macro="" textlink="">
      <xdr:nvSpPr>
        <xdr:cNvPr id="650" name="楕円 649"/>
        <xdr:cNvSpPr/>
      </xdr:nvSpPr>
      <xdr:spPr>
        <a:xfrm>
          <a:off x="12763500" y="131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63211</xdr:rowOff>
    </xdr:from>
    <xdr:ext cx="599010" cy="259045"/>
    <xdr:sp macro="" textlink="">
      <xdr:nvSpPr>
        <xdr:cNvPr id="651" name="テキスト ボックス 650"/>
        <xdr:cNvSpPr txBox="1"/>
      </xdr:nvSpPr>
      <xdr:spPr>
        <a:xfrm>
          <a:off x="12514795" y="1292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54197</xdr:rowOff>
    </xdr:from>
    <xdr:to>
      <xdr:col>85</xdr:col>
      <xdr:colOff>127000</xdr:colOff>
      <xdr:row>98</xdr:row>
      <xdr:rowOff>78801</xdr:rowOff>
    </xdr:to>
    <xdr:cxnSp macro="">
      <xdr:nvCxnSpPr>
        <xdr:cNvPr id="680" name="直線コネクタ 679"/>
        <xdr:cNvCxnSpPr/>
      </xdr:nvCxnSpPr>
      <xdr:spPr>
        <a:xfrm>
          <a:off x="15481300" y="16856297"/>
          <a:ext cx="838200" cy="2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54197</xdr:rowOff>
    </xdr:from>
    <xdr:to>
      <xdr:col>81</xdr:col>
      <xdr:colOff>50800</xdr:colOff>
      <xdr:row>98</xdr:row>
      <xdr:rowOff>125572</xdr:rowOff>
    </xdr:to>
    <xdr:cxnSp macro="">
      <xdr:nvCxnSpPr>
        <xdr:cNvPr id="683" name="直線コネクタ 682"/>
        <xdr:cNvCxnSpPr/>
      </xdr:nvCxnSpPr>
      <xdr:spPr>
        <a:xfrm flipV="1">
          <a:off x="14592300" y="16856297"/>
          <a:ext cx="889000" cy="7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125572</xdr:rowOff>
    </xdr:from>
    <xdr:to>
      <xdr:col>76</xdr:col>
      <xdr:colOff>114300</xdr:colOff>
      <xdr:row>98</xdr:row>
      <xdr:rowOff>162263</xdr:rowOff>
    </xdr:to>
    <xdr:cxnSp macro="">
      <xdr:nvCxnSpPr>
        <xdr:cNvPr id="686" name="直線コネクタ 685"/>
        <xdr:cNvCxnSpPr/>
      </xdr:nvCxnSpPr>
      <xdr:spPr>
        <a:xfrm flipV="1">
          <a:off x="13703300" y="16927672"/>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162263</xdr:rowOff>
    </xdr:from>
    <xdr:to>
      <xdr:col>71</xdr:col>
      <xdr:colOff>177800</xdr:colOff>
      <xdr:row>99</xdr:row>
      <xdr:rowOff>10258</xdr:rowOff>
    </xdr:to>
    <xdr:cxnSp macro="">
      <xdr:nvCxnSpPr>
        <xdr:cNvPr id="689" name="直線コネクタ 688"/>
        <xdr:cNvCxnSpPr/>
      </xdr:nvCxnSpPr>
      <xdr:spPr>
        <a:xfrm flipV="1">
          <a:off x="12814300" y="16964363"/>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28001</xdr:rowOff>
    </xdr:from>
    <xdr:to>
      <xdr:col>85</xdr:col>
      <xdr:colOff>177800</xdr:colOff>
      <xdr:row>98</xdr:row>
      <xdr:rowOff>129601</xdr:rowOff>
    </xdr:to>
    <xdr:sp macro="" textlink="">
      <xdr:nvSpPr>
        <xdr:cNvPr id="699" name="楕円 698"/>
        <xdr:cNvSpPr/>
      </xdr:nvSpPr>
      <xdr:spPr>
        <a:xfrm>
          <a:off x="16268700" y="168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6428</xdr:rowOff>
    </xdr:from>
    <xdr:ext cx="534377" cy="259045"/>
    <xdr:sp macro="" textlink="">
      <xdr:nvSpPr>
        <xdr:cNvPr id="700" name="積立金該当値テキスト"/>
        <xdr:cNvSpPr txBox="1"/>
      </xdr:nvSpPr>
      <xdr:spPr>
        <a:xfrm>
          <a:off x="16370300" y="1680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3397</xdr:rowOff>
    </xdr:from>
    <xdr:to>
      <xdr:col>81</xdr:col>
      <xdr:colOff>101600</xdr:colOff>
      <xdr:row>98</xdr:row>
      <xdr:rowOff>104997</xdr:rowOff>
    </xdr:to>
    <xdr:sp macro="" textlink="">
      <xdr:nvSpPr>
        <xdr:cNvPr id="701" name="楕円 700"/>
        <xdr:cNvSpPr/>
      </xdr:nvSpPr>
      <xdr:spPr>
        <a:xfrm>
          <a:off x="15430500" y="168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121524</xdr:rowOff>
    </xdr:from>
    <xdr:ext cx="534377" cy="259045"/>
    <xdr:sp macro="" textlink="">
      <xdr:nvSpPr>
        <xdr:cNvPr id="702" name="テキスト ボックス 701"/>
        <xdr:cNvSpPr txBox="1"/>
      </xdr:nvSpPr>
      <xdr:spPr>
        <a:xfrm>
          <a:off x="15214111" y="1658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74772</xdr:rowOff>
    </xdr:from>
    <xdr:to>
      <xdr:col>76</xdr:col>
      <xdr:colOff>165100</xdr:colOff>
      <xdr:row>99</xdr:row>
      <xdr:rowOff>4922</xdr:rowOff>
    </xdr:to>
    <xdr:sp macro="" textlink="">
      <xdr:nvSpPr>
        <xdr:cNvPr id="703" name="楕円 702"/>
        <xdr:cNvSpPr/>
      </xdr:nvSpPr>
      <xdr:spPr>
        <a:xfrm>
          <a:off x="14541500" y="168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167499</xdr:rowOff>
    </xdr:from>
    <xdr:ext cx="534377" cy="259045"/>
    <xdr:sp macro="" textlink="">
      <xdr:nvSpPr>
        <xdr:cNvPr id="704" name="テキスト ボックス 703"/>
        <xdr:cNvSpPr txBox="1"/>
      </xdr:nvSpPr>
      <xdr:spPr>
        <a:xfrm>
          <a:off x="14325111" y="169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111463</xdr:rowOff>
    </xdr:from>
    <xdr:to>
      <xdr:col>72</xdr:col>
      <xdr:colOff>38100</xdr:colOff>
      <xdr:row>99</xdr:row>
      <xdr:rowOff>41613</xdr:rowOff>
    </xdr:to>
    <xdr:sp macro="" textlink="">
      <xdr:nvSpPr>
        <xdr:cNvPr id="705" name="楕円 704"/>
        <xdr:cNvSpPr/>
      </xdr:nvSpPr>
      <xdr:spPr>
        <a:xfrm>
          <a:off x="13652500" y="169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32740</xdr:rowOff>
    </xdr:from>
    <xdr:ext cx="469744" cy="259045"/>
    <xdr:sp macro="" textlink="">
      <xdr:nvSpPr>
        <xdr:cNvPr id="706" name="テキスト ボックス 705"/>
        <xdr:cNvSpPr txBox="1"/>
      </xdr:nvSpPr>
      <xdr:spPr>
        <a:xfrm>
          <a:off x="13468428" y="1700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130908</xdr:rowOff>
    </xdr:from>
    <xdr:to>
      <xdr:col>67</xdr:col>
      <xdr:colOff>101600</xdr:colOff>
      <xdr:row>99</xdr:row>
      <xdr:rowOff>61058</xdr:rowOff>
    </xdr:to>
    <xdr:sp macro="" textlink="">
      <xdr:nvSpPr>
        <xdr:cNvPr id="707" name="楕円 706"/>
        <xdr:cNvSpPr/>
      </xdr:nvSpPr>
      <xdr:spPr>
        <a:xfrm>
          <a:off x="12763500" y="169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52185</xdr:rowOff>
    </xdr:from>
    <xdr:ext cx="469744" cy="259045"/>
    <xdr:sp macro="" textlink="">
      <xdr:nvSpPr>
        <xdr:cNvPr id="708" name="テキスト ボックス 707"/>
        <xdr:cNvSpPr txBox="1"/>
      </xdr:nvSpPr>
      <xdr:spPr>
        <a:xfrm>
          <a:off x="12579428" y="1702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94666</xdr:rowOff>
    </xdr:from>
    <xdr:to>
      <xdr:col>116</xdr:col>
      <xdr:colOff>63500</xdr:colOff>
      <xdr:row>38</xdr:row>
      <xdr:rowOff>134633</xdr:rowOff>
    </xdr:to>
    <xdr:cxnSp macro="">
      <xdr:nvCxnSpPr>
        <xdr:cNvPr id="737" name="直線コネクタ 736"/>
        <xdr:cNvCxnSpPr/>
      </xdr:nvCxnSpPr>
      <xdr:spPr>
        <a:xfrm flipV="1">
          <a:off x="21323300" y="6609766"/>
          <a:ext cx="8382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134633</xdr:rowOff>
    </xdr:from>
    <xdr:to>
      <xdr:col>111</xdr:col>
      <xdr:colOff>177800</xdr:colOff>
      <xdr:row>39</xdr:row>
      <xdr:rowOff>26581</xdr:rowOff>
    </xdr:to>
    <xdr:cxnSp macro="">
      <xdr:nvCxnSpPr>
        <xdr:cNvPr id="740" name="直線コネクタ 739"/>
        <xdr:cNvCxnSpPr/>
      </xdr:nvCxnSpPr>
      <xdr:spPr>
        <a:xfrm flipV="1">
          <a:off x="20434300" y="6649733"/>
          <a:ext cx="889000" cy="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26581</xdr:rowOff>
    </xdr:from>
    <xdr:to>
      <xdr:col>107</xdr:col>
      <xdr:colOff>50800</xdr:colOff>
      <xdr:row>39</xdr:row>
      <xdr:rowOff>27343</xdr:rowOff>
    </xdr:to>
    <xdr:cxnSp macro="">
      <xdr:nvCxnSpPr>
        <xdr:cNvPr id="743" name="直線コネクタ 742"/>
        <xdr:cNvCxnSpPr/>
      </xdr:nvCxnSpPr>
      <xdr:spPr>
        <a:xfrm flipV="1">
          <a:off x="19545300" y="671313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27343</xdr:rowOff>
    </xdr:from>
    <xdr:to>
      <xdr:col>102</xdr:col>
      <xdr:colOff>114300</xdr:colOff>
      <xdr:row>39</xdr:row>
      <xdr:rowOff>27991</xdr:rowOff>
    </xdr:to>
    <xdr:cxnSp macro="">
      <xdr:nvCxnSpPr>
        <xdr:cNvPr id="746" name="直線コネクタ 745"/>
        <xdr:cNvCxnSpPr/>
      </xdr:nvCxnSpPr>
      <xdr:spPr>
        <a:xfrm flipV="1">
          <a:off x="18656300" y="6713893"/>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43866</xdr:rowOff>
    </xdr:from>
    <xdr:to>
      <xdr:col>116</xdr:col>
      <xdr:colOff>114300</xdr:colOff>
      <xdr:row>38</xdr:row>
      <xdr:rowOff>145466</xdr:rowOff>
    </xdr:to>
    <xdr:sp macro="" textlink="">
      <xdr:nvSpPr>
        <xdr:cNvPr id="756" name="楕円 755"/>
        <xdr:cNvSpPr/>
      </xdr:nvSpPr>
      <xdr:spPr>
        <a:xfrm>
          <a:off x="22110700" y="65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3243</xdr:rowOff>
    </xdr:from>
    <xdr:ext cx="469744" cy="259045"/>
    <xdr:sp macro="" textlink="">
      <xdr:nvSpPr>
        <xdr:cNvPr id="757" name="投資及び出資金該当値テキスト"/>
        <xdr:cNvSpPr txBox="1"/>
      </xdr:nvSpPr>
      <xdr:spPr>
        <a:xfrm>
          <a:off x="22212300" y="634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83833</xdr:rowOff>
    </xdr:from>
    <xdr:to>
      <xdr:col>112</xdr:col>
      <xdr:colOff>38100</xdr:colOff>
      <xdr:row>39</xdr:row>
      <xdr:rowOff>13983</xdr:rowOff>
    </xdr:to>
    <xdr:sp macro="" textlink="">
      <xdr:nvSpPr>
        <xdr:cNvPr id="758" name="楕円 757"/>
        <xdr:cNvSpPr/>
      </xdr:nvSpPr>
      <xdr:spPr>
        <a:xfrm>
          <a:off x="21272500" y="65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30510</xdr:rowOff>
    </xdr:from>
    <xdr:ext cx="469744" cy="259045"/>
    <xdr:sp macro="" textlink="">
      <xdr:nvSpPr>
        <xdr:cNvPr id="759" name="テキスト ボックス 758"/>
        <xdr:cNvSpPr txBox="1"/>
      </xdr:nvSpPr>
      <xdr:spPr>
        <a:xfrm>
          <a:off x="21088428" y="637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147231</xdr:rowOff>
    </xdr:from>
    <xdr:to>
      <xdr:col>107</xdr:col>
      <xdr:colOff>101600</xdr:colOff>
      <xdr:row>39</xdr:row>
      <xdr:rowOff>77381</xdr:rowOff>
    </xdr:to>
    <xdr:sp macro="" textlink="">
      <xdr:nvSpPr>
        <xdr:cNvPr id="760" name="楕円 759"/>
        <xdr:cNvSpPr/>
      </xdr:nvSpPr>
      <xdr:spPr>
        <a:xfrm>
          <a:off x="20383500" y="66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68508</xdr:rowOff>
    </xdr:from>
    <xdr:ext cx="378565" cy="259045"/>
    <xdr:sp macro="" textlink="">
      <xdr:nvSpPr>
        <xdr:cNvPr id="761" name="テキスト ボックス 760"/>
        <xdr:cNvSpPr txBox="1"/>
      </xdr:nvSpPr>
      <xdr:spPr>
        <a:xfrm>
          <a:off x="20245017" y="675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147993</xdr:rowOff>
    </xdr:from>
    <xdr:to>
      <xdr:col>102</xdr:col>
      <xdr:colOff>165100</xdr:colOff>
      <xdr:row>39</xdr:row>
      <xdr:rowOff>78143</xdr:rowOff>
    </xdr:to>
    <xdr:sp macro="" textlink="">
      <xdr:nvSpPr>
        <xdr:cNvPr id="762" name="楕円 761"/>
        <xdr:cNvSpPr/>
      </xdr:nvSpPr>
      <xdr:spPr>
        <a:xfrm>
          <a:off x="19494500" y="66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69270</xdr:rowOff>
    </xdr:from>
    <xdr:ext cx="378565" cy="259045"/>
    <xdr:sp macro="" textlink="">
      <xdr:nvSpPr>
        <xdr:cNvPr id="763" name="テキスト ボックス 762"/>
        <xdr:cNvSpPr txBox="1"/>
      </xdr:nvSpPr>
      <xdr:spPr>
        <a:xfrm>
          <a:off x="19356017" y="675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148641</xdr:rowOff>
    </xdr:from>
    <xdr:to>
      <xdr:col>98</xdr:col>
      <xdr:colOff>38100</xdr:colOff>
      <xdr:row>39</xdr:row>
      <xdr:rowOff>78791</xdr:rowOff>
    </xdr:to>
    <xdr:sp macro="" textlink="">
      <xdr:nvSpPr>
        <xdr:cNvPr id="764" name="楕円 763"/>
        <xdr:cNvSpPr/>
      </xdr:nvSpPr>
      <xdr:spPr>
        <a:xfrm>
          <a:off x="18605500" y="66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69918</xdr:rowOff>
    </xdr:from>
    <xdr:ext cx="378565" cy="259045"/>
    <xdr:sp macro="" textlink="">
      <xdr:nvSpPr>
        <xdr:cNvPr id="765" name="テキスト ボックス 764"/>
        <xdr:cNvSpPr txBox="1"/>
      </xdr:nvSpPr>
      <xdr:spPr>
        <a:xfrm>
          <a:off x="18467017" y="6756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165052</xdr:rowOff>
    </xdr:from>
    <xdr:to>
      <xdr:col>116</xdr:col>
      <xdr:colOff>63500</xdr:colOff>
      <xdr:row>56</xdr:row>
      <xdr:rowOff>12302</xdr:rowOff>
    </xdr:to>
    <xdr:cxnSp macro="">
      <xdr:nvCxnSpPr>
        <xdr:cNvPr id="792" name="直線コネクタ 791"/>
        <xdr:cNvCxnSpPr/>
      </xdr:nvCxnSpPr>
      <xdr:spPr>
        <a:xfrm>
          <a:off x="21323300" y="9594802"/>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82253</xdr:rowOff>
    </xdr:from>
    <xdr:to>
      <xdr:col>111</xdr:col>
      <xdr:colOff>177800</xdr:colOff>
      <xdr:row>55</xdr:row>
      <xdr:rowOff>165052</xdr:rowOff>
    </xdr:to>
    <xdr:cxnSp macro="">
      <xdr:nvCxnSpPr>
        <xdr:cNvPr id="795" name="直線コネクタ 794"/>
        <xdr:cNvCxnSpPr/>
      </xdr:nvCxnSpPr>
      <xdr:spPr>
        <a:xfrm>
          <a:off x="20434300" y="8654753"/>
          <a:ext cx="889000" cy="9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82253</xdr:rowOff>
    </xdr:from>
    <xdr:to>
      <xdr:col>107</xdr:col>
      <xdr:colOff>50800</xdr:colOff>
      <xdr:row>50</xdr:row>
      <xdr:rowOff>101524</xdr:rowOff>
    </xdr:to>
    <xdr:cxnSp macro="">
      <xdr:nvCxnSpPr>
        <xdr:cNvPr id="798" name="直線コネクタ 797"/>
        <xdr:cNvCxnSpPr/>
      </xdr:nvCxnSpPr>
      <xdr:spPr>
        <a:xfrm flipV="1">
          <a:off x="19545300" y="8654753"/>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30866</xdr:rowOff>
    </xdr:from>
    <xdr:ext cx="469744" cy="259045"/>
    <xdr:sp macro="" textlink="">
      <xdr:nvSpPr>
        <xdr:cNvPr id="800" name="テキスト ボックス 799"/>
        <xdr:cNvSpPr txBox="1"/>
      </xdr:nvSpPr>
      <xdr:spPr>
        <a:xfrm>
          <a:off x="20199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101524</xdr:rowOff>
    </xdr:from>
    <xdr:to>
      <xdr:col>102</xdr:col>
      <xdr:colOff>114300</xdr:colOff>
      <xdr:row>50</xdr:row>
      <xdr:rowOff>129481</xdr:rowOff>
    </xdr:to>
    <xdr:cxnSp macro="">
      <xdr:nvCxnSpPr>
        <xdr:cNvPr id="801" name="直線コネクタ 800"/>
        <xdr:cNvCxnSpPr/>
      </xdr:nvCxnSpPr>
      <xdr:spPr>
        <a:xfrm flipV="1">
          <a:off x="18656300" y="8674024"/>
          <a:ext cx="889000" cy="2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24030</xdr:rowOff>
    </xdr:from>
    <xdr:ext cx="469744" cy="259045"/>
    <xdr:sp macro="" textlink="">
      <xdr:nvSpPr>
        <xdr:cNvPr id="803" name="テキスト ボックス 802"/>
        <xdr:cNvSpPr txBox="1"/>
      </xdr:nvSpPr>
      <xdr:spPr>
        <a:xfrm>
          <a:off x="19310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5" name="テキスト ボックス 804"/>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132952</xdr:rowOff>
    </xdr:from>
    <xdr:to>
      <xdr:col>116</xdr:col>
      <xdr:colOff>114300</xdr:colOff>
      <xdr:row>56</xdr:row>
      <xdr:rowOff>63102</xdr:rowOff>
    </xdr:to>
    <xdr:sp macro="" textlink="">
      <xdr:nvSpPr>
        <xdr:cNvPr id="811" name="楕円 810"/>
        <xdr:cNvSpPr/>
      </xdr:nvSpPr>
      <xdr:spPr>
        <a:xfrm>
          <a:off x="22110700" y="95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155829</xdr:rowOff>
    </xdr:from>
    <xdr:ext cx="534377" cy="259045"/>
    <xdr:sp macro="" textlink="">
      <xdr:nvSpPr>
        <xdr:cNvPr id="812" name="貸付金該当値テキスト"/>
        <xdr:cNvSpPr txBox="1"/>
      </xdr:nvSpPr>
      <xdr:spPr>
        <a:xfrm>
          <a:off x="22212300" y="94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114252</xdr:rowOff>
    </xdr:from>
    <xdr:to>
      <xdr:col>112</xdr:col>
      <xdr:colOff>38100</xdr:colOff>
      <xdr:row>56</xdr:row>
      <xdr:rowOff>44402</xdr:rowOff>
    </xdr:to>
    <xdr:sp macro="" textlink="">
      <xdr:nvSpPr>
        <xdr:cNvPr id="813" name="楕円 812"/>
        <xdr:cNvSpPr/>
      </xdr:nvSpPr>
      <xdr:spPr>
        <a:xfrm>
          <a:off x="21272500" y="95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60929</xdr:rowOff>
    </xdr:from>
    <xdr:ext cx="534377" cy="259045"/>
    <xdr:sp macro="" textlink="">
      <xdr:nvSpPr>
        <xdr:cNvPr id="814" name="テキスト ボックス 813"/>
        <xdr:cNvSpPr txBox="1"/>
      </xdr:nvSpPr>
      <xdr:spPr>
        <a:xfrm>
          <a:off x="21056111" y="931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31453</xdr:rowOff>
    </xdr:from>
    <xdr:to>
      <xdr:col>107</xdr:col>
      <xdr:colOff>101600</xdr:colOff>
      <xdr:row>50</xdr:row>
      <xdr:rowOff>133053</xdr:rowOff>
    </xdr:to>
    <xdr:sp macro="" textlink="">
      <xdr:nvSpPr>
        <xdr:cNvPr id="815" name="楕円 814"/>
        <xdr:cNvSpPr/>
      </xdr:nvSpPr>
      <xdr:spPr>
        <a:xfrm>
          <a:off x="20383500" y="860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149580</xdr:rowOff>
    </xdr:from>
    <xdr:ext cx="534377" cy="259045"/>
    <xdr:sp macro="" textlink="">
      <xdr:nvSpPr>
        <xdr:cNvPr id="816" name="テキスト ボックス 815"/>
        <xdr:cNvSpPr txBox="1"/>
      </xdr:nvSpPr>
      <xdr:spPr>
        <a:xfrm>
          <a:off x="20167111" y="837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50724</xdr:rowOff>
    </xdr:from>
    <xdr:to>
      <xdr:col>102</xdr:col>
      <xdr:colOff>165100</xdr:colOff>
      <xdr:row>50</xdr:row>
      <xdr:rowOff>152324</xdr:rowOff>
    </xdr:to>
    <xdr:sp macro="" textlink="">
      <xdr:nvSpPr>
        <xdr:cNvPr id="817" name="楕円 816"/>
        <xdr:cNvSpPr/>
      </xdr:nvSpPr>
      <xdr:spPr>
        <a:xfrm>
          <a:off x="19494500" y="86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168851</xdr:rowOff>
    </xdr:from>
    <xdr:ext cx="534377" cy="259045"/>
    <xdr:sp macro="" textlink="">
      <xdr:nvSpPr>
        <xdr:cNvPr id="818" name="テキスト ボックス 817"/>
        <xdr:cNvSpPr txBox="1"/>
      </xdr:nvSpPr>
      <xdr:spPr>
        <a:xfrm>
          <a:off x="19278111" y="83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78681</xdr:rowOff>
    </xdr:from>
    <xdr:to>
      <xdr:col>98</xdr:col>
      <xdr:colOff>38100</xdr:colOff>
      <xdr:row>51</xdr:row>
      <xdr:rowOff>8831</xdr:rowOff>
    </xdr:to>
    <xdr:sp macro="" textlink="">
      <xdr:nvSpPr>
        <xdr:cNvPr id="819" name="楕円 818"/>
        <xdr:cNvSpPr/>
      </xdr:nvSpPr>
      <xdr:spPr>
        <a:xfrm>
          <a:off x="18605500" y="86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25358</xdr:rowOff>
    </xdr:from>
    <xdr:ext cx="534377" cy="259045"/>
    <xdr:sp macro="" textlink="">
      <xdr:nvSpPr>
        <xdr:cNvPr id="820" name="テキスト ボックス 819"/>
        <xdr:cNvSpPr txBox="1"/>
      </xdr:nvSpPr>
      <xdr:spPr>
        <a:xfrm>
          <a:off x="18389111" y="84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156649</xdr:rowOff>
    </xdr:from>
    <xdr:to>
      <xdr:col>116</xdr:col>
      <xdr:colOff>63500</xdr:colOff>
      <xdr:row>73</xdr:row>
      <xdr:rowOff>38805</xdr:rowOff>
    </xdr:to>
    <xdr:cxnSp macro="">
      <xdr:nvCxnSpPr>
        <xdr:cNvPr id="852" name="直線コネクタ 851"/>
        <xdr:cNvCxnSpPr/>
      </xdr:nvCxnSpPr>
      <xdr:spPr>
        <a:xfrm flipV="1">
          <a:off x="21323300" y="12501049"/>
          <a:ext cx="8382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38805</xdr:rowOff>
    </xdr:from>
    <xdr:to>
      <xdr:col>111</xdr:col>
      <xdr:colOff>177800</xdr:colOff>
      <xdr:row>73</xdr:row>
      <xdr:rowOff>80428</xdr:rowOff>
    </xdr:to>
    <xdr:cxnSp macro="">
      <xdr:nvCxnSpPr>
        <xdr:cNvPr id="855" name="直線コネクタ 854"/>
        <xdr:cNvCxnSpPr/>
      </xdr:nvCxnSpPr>
      <xdr:spPr>
        <a:xfrm flipV="1">
          <a:off x="20434300" y="12554655"/>
          <a:ext cx="889000" cy="4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80428</xdr:rowOff>
    </xdr:from>
    <xdr:to>
      <xdr:col>107</xdr:col>
      <xdr:colOff>50800</xdr:colOff>
      <xdr:row>73</xdr:row>
      <xdr:rowOff>164829</xdr:rowOff>
    </xdr:to>
    <xdr:cxnSp macro="">
      <xdr:nvCxnSpPr>
        <xdr:cNvPr id="858" name="直線コネクタ 857"/>
        <xdr:cNvCxnSpPr/>
      </xdr:nvCxnSpPr>
      <xdr:spPr>
        <a:xfrm flipV="1">
          <a:off x="19545300" y="12596278"/>
          <a:ext cx="889000" cy="8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126637</xdr:rowOff>
    </xdr:from>
    <xdr:to>
      <xdr:col>102</xdr:col>
      <xdr:colOff>114300</xdr:colOff>
      <xdr:row>73</xdr:row>
      <xdr:rowOff>164829</xdr:rowOff>
    </xdr:to>
    <xdr:cxnSp macro="">
      <xdr:nvCxnSpPr>
        <xdr:cNvPr id="861" name="直線コネクタ 860"/>
        <xdr:cNvCxnSpPr/>
      </xdr:nvCxnSpPr>
      <xdr:spPr>
        <a:xfrm>
          <a:off x="18656300" y="12642487"/>
          <a:ext cx="889000" cy="3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105849</xdr:rowOff>
    </xdr:from>
    <xdr:to>
      <xdr:col>116</xdr:col>
      <xdr:colOff>114300</xdr:colOff>
      <xdr:row>73</xdr:row>
      <xdr:rowOff>35999</xdr:rowOff>
    </xdr:to>
    <xdr:sp macro="" textlink="">
      <xdr:nvSpPr>
        <xdr:cNvPr id="871" name="楕円 870"/>
        <xdr:cNvSpPr/>
      </xdr:nvSpPr>
      <xdr:spPr>
        <a:xfrm>
          <a:off x="22110700" y="124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128726</xdr:rowOff>
    </xdr:from>
    <xdr:ext cx="534377" cy="259045"/>
    <xdr:sp macro="" textlink="">
      <xdr:nvSpPr>
        <xdr:cNvPr id="872" name="繰出金該当値テキスト"/>
        <xdr:cNvSpPr txBox="1"/>
      </xdr:nvSpPr>
      <xdr:spPr>
        <a:xfrm>
          <a:off x="22212300" y="1230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159455</xdr:rowOff>
    </xdr:from>
    <xdr:to>
      <xdr:col>112</xdr:col>
      <xdr:colOff>38100</xdr:colOff>
      <xdr:row>73</xdr:row>
      <xdr:rowOff>89605</xdr:rowOff>
    </xdr:to>
    <xdr:sp macro="" textlink="">
      <xdr:nvSpPr>
        <xdr:cNvPr id="873" name="楕円 872"/>
        <xdr:cNvSpPr/>
      </xdr:nvSpPr>
      <xdr:spPr>
        <a:xfrm>
          <a:off x="21272500" y="125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106132</xdr:rowOff>
    </xdr:from>
    <xdr:ext cx="534377" cy="259045"/>
    <xdr:sp macro="" textlink="">
      <xdr:nvSpPr>
        <xdr:cNvPr id="874" name="テキスト ボックス 873"/>
        <xdr:cNvSpPr txBox="1"/>
      </xdr:nvSpPr>
      <xdr:spPr>
        <a:xfrm>
          <a:off x="21056111" y="122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29628</xdr:rowOff>
    </xdr:from>
    <xdr:to>
      <xdr:col>107</xdr:col>
      <xdr:colOff>101600</xdr:colOff>
      <xdr:row>73</xdr:row>
      <xdr:rowOff>131228</xdr:rowOff>
    </xdr:to>
    <xdr:sp macro="" textlink="">
      <xdr:nvSpPr>
        <xdr:cNvPr id="875" name="楕円 874"/>
        <xdr:cNvSpPr/>
      </xdr:nvSpPr>
      <xdr:spPr>
        <a:xfrm>
          <a:off x="20383500" y="125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147755</xdr:rowOff>
    </xdr:from>
    <xdr:ext cx="534377" cy="259045"/>
    <xdr:sp macro="" textlink="">
      <xdr:nvSpPr>
        <xdr:cNvPr id="876" name="テキスト ボックス 875"/>
        <xdr:cNvSpPr txBox="1"/>
      </xdr:nvSpPr>
      <xdr:spPr>
        <a:xfrm>
          <a:off x="20167111" y="123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114029</xdr:rowOff>
    </xdr:from>
    <xdr:to>
      <xdr:col>102</xdr:col>
      <xdr:colOff>165100</xdr:colOff>
      <xdr:row>74</xdr:row>
      <xdr:rowOff>44179</xdr:rowOff>
    </xdr:to>
    <xdr:sp macro="" textlink="">
      <xdr:nvSpPr>
        <xdr:cNvPr id="877" name="楕円 876"/>
        <xdr:cNvSpPr/>
      </xdr:nvSpPr>
      <xdr:spPr>
        <a:xfrm>
          <a:off x="19494500" y="1262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60706</xdr:rowOff>
    </xdr:from>
    <xdr:ext cx="534377" cy="259045"/>
    <xdr:sp macro="" textlink="">
      <xdr:nvSpPr>
        <xdr:cNvPr id="878" name="テキスト ボックス 877"/>
        <xdr:cNvSpPr txBox="1"/>
      </xdr:nvSpPr>
      <xdr:spPr>
        <a:xfrm>
          <a:off x="19278111" y="124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75837</xdr:rowOff>
    </xdr:from>
    <xdr:to>
      <xdr:col>98</xdr:col>
      <xdr:colOff>38100</xdr:colOff>
      <xdr:row>74</xdr:row>
      <xdr:rowOff>5987</xdr:rowOff>
    </xdr:to>
    <xdr:sp macro="" textlink="">
      <xdr:nvSpPr>
        <xdr:cNvPr id="879" name="楕円 878"/>
        <xdr:cNvSpPr/>
      </xdr:nvSpPr>
      <xdr:spPr>
        <a:xfrm>
          <a:off x="18605500" y="125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22514</xdr:rowOff>
    </xdr:from>
    <xdr:ext cx="534377" cy="259045"/>
    <xdr:sp macro="" textlink="">
      <xdr:nvSpPr>
        <xdr:cNvPr id="880" name="テキスト ボックス 879"/>
        <xdr:cNvSpPr txBox="1"/>
      </xdr:nvSpPr>
      <xdr:spPr>
        <a:xfrm>
          <a:off x="18389111" y="123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豪雪地帯により除排雪経費に多額を要していることや施設の老朽化等により修繕が多額であることから、今後の人口減少を踏まえた施設の適正配置について公共施設等総合管理計画を推進するとともに安心・安全な施設の維持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・扶助費については、生活保護の受給者数が類似団体に比べ多いことや老人福祉施設を運営していることが要因である。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・貸付金については、中小企業や第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セクター等への貸し付けにより類似団体より高い水準にある。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下水道事業などの元利償還金に係る繰出金や国民健康保険事業への繰出金により類似団体より高い水準にあるため、経費削減に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努め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比率の低減を図る。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22,211
22,160
277.69
15,503,600
15,488,001
8,658
8,610,617
16,850,427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93790</xdr:rowOff>
    </xdr:from>
    <xdr:to>
      <xdr:col>24</xdr:col>
      <xdr:colOff>63500</xdr:colOff>
      <xdr:row>34</xdr:row>
      <xdr:rowOff>164655</xdr:rowOff>
    </xdr:to>
    <xdr:cxnSp macro="">
      <xdr:nvCxnSpPr>
        <xdr:cNvPr id="61" name="直線コネクタ 60"/>
        <xdr:cNvCxnSpPr/>
      </xdr:nvCxnSpPr>
      <xdr:spPr>
        <a:xfrm flipV="1">
          <a:off x="3797300" y="5923090"/>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164655</xdr:rowOff>
    </xdr:from>
    <xdr:to>
      <xdr:col>19</xdr:col>
      <xdr:colOff>177800</xdr:colOff>
      <xdr:row>35</xdr:row>
      <xdr:rowOff>79311</xdr:rowOff>
    </xdr:to>
    <xdr:cxnSp macro="">
      <xdr:nvCxnSpPr>
        <xdr:cNvPr id="64" name="直線コネクタ 63"/>
        <xdr:cNvCxnSpPr/>
      </xdr:nvCxnSpPr>
      <xdr:spPr>
        <a:xfrm flipV="1">
          <a:off x="2908300" y="5993955"/>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1207</xdr:rowOff>
    </xdr:from>
    <xdr:to>
      <xdr:col>15</xdr:col>
      <xdr:colOff>50800</xdr:colOff>
      <xdr:row>35</xdr:row>
      <xdr:rowOff>79311</xdr:rowOff>
    </xdr:to>
    <xdr:cxnSp macro="">
      <xdr:nvCxnSpPr>
        <xdr:cNvPr id="67" name="直線コネクタ 66"/>
        <xdr:cNvCxnSpPr/>
      </xdr:nvCxnSpPr>
      <xdr:spPr>
        <a:xfrm>
          <a:off x="2019300" y="6001957"/>
          <a:ext cx="889000" cy="7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1207</xdr:rowOff>
    </xdr:from>
    <xdr:to>
      <xdr:col>10</xdr:col>
      <xdr:colOff>114300</xdr:colOff>
      <xdr:row>35</xdr:row>
      <xdr:rowOff>47689</xdr:rowOff>
    </xdr:to>
    <xdr:cxnSp macro="">
      <xdr:nvCxnSpPr>
        <xdr:cNvPr id="70" name="直線コネクタ 69"/>
        <xdr:cNvCxnSpPr/>
      </xdr:nvCxnSpPr>
      <xdr:spPr>
        <a:xfrm flipV="1">
          <a:off x="1130300" y="6001957"/>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42990</xdr:rowOff>
    </xdr:from>
    <xdr:to>
      <xdr:col>24</xdr:col>
      <xdr:colOff>114300</xdr:colOff>
      <xdr:row>34</xdr:row>
      <xdr:rowOff>144590</xdr:rowOff>
    </xdr:to>
    <xdr:sp macro="" textlink="">
      <xdr:nvSpPr>
        <xdr:cNvPr id="80" name="楕円 79"/>
        <xdr:cNvSpPr/>
      </xdr:nvSpPr>
      <xdr:spPr>
        <a:xfrm>
          <a:off x="4584700" y="58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65867</xdr:rowOff>
    </xdr:from>
    <xdr:ext cx="469744" cy="259045"/>
    <xdr:sp macro="" textlink="">
      <xdr:nvSpPr>
        <xdr:cNvPr id="81" name="議会費該当値テキスト"/>
        <xdr:cNvSpPr txBox="1"/>
      </xdr:nvSpPr>
      <xdr:spPr>
        <a:xfrm>
          <a:off x="4686300" y="572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113855</xdr:rowOff>
    </xdr:from>
    <xdr:to>
      <xdr:col>20</xdr:col>
      <xdr:colOff>38100</xdr:colOff>
      <xdr:row>35</xdr:row>
      <xdr:rowOff>44005</xdr:rowOff>
    </xdr:to>
    <xdr:sp macro="" textlink="">
      <xdr:nvSpPr>
        <xdr:cNvPr id="82" name="楕円 81"/>
        <xdr:cNvSpPr/>
      </xdr:nvSpPr>
      <xdr:spPr>
        <a:xfrm>
          <a:off x="3746500" y="59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60532</xdr:rowOff>
    </xdr:from>
    <xdr:ext cx="469744" cy="259045"/>
    <xdr:sp macro="" textlink="">
      <xdr:nvSpPr>
        <xdr:cNvPr id="83" name="テキスト ボックス 82"/>
        <xdr:cNvSpPr txBox="1"/>
      </xdr:nvSpPr>
      <xdr:spPr>
        <a:xfrm>
          <a:off x="3562428" y="571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28511</xdr:rowOff>
    </xdr:from>
    <xdr:to>
      <xdr:col>15</xdr:col>
      <xdr:colOff>101600</xdr:colOff>
      <xdr:row>35</xdr:row>
      <xdr:rowOff>130111</xdr:rowOff>
    </xdr:to>
    <xdr:sp macro="" textlink="">
      <xdr:nvSpPr>
        <xdr:cNvPr id="84" name="楕円 83"/>
        <xdr:cNvSpPr/>
      </xdr:nvSpPr>
      <xdr:spPr>
        <a:xfrm>
          <a:off x="2857500" y="60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121238</xdr:rowOff>
    </xdr:from>
    <xdr:ext cx="469744" cy="259045"/>
    <xdr:sp macro="" textlink="">
      <xdr:nvSpPr>
        <xdr:cNvPr id="85" name="テキスト ボックス 84"/>
        <xdr:cNvSpPr txBox="1"/>
      </xdr:nvSpPr>
      <xdr:spPr>
        <a:xfrm>
          <a:off x="2673428" y="612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121857</xdr:rowOff>
    </xdr:from>
    <xdr:to>
      <xdr:col>10</xdr:col>
      <xdr:colOff>165100</xdr:colOff>
      <xdr:row>35</xdr:row>
      <xdr:rowOff>52007</xdr:rowOff>
    </xdr:to>
    <xdr:sp macro="" textlink="">
      <xdr:nvSpPr>
        <xdr:cNvPr id="86" name="楕円 85"/>
        <xdr:cNvSpPr/>
      </xdr:nvSpPr>
      <xdr:spPr>
        <a:xfrm>
          <a:off x="1968500" y="59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68534</xdr:rowOff>
    </xdr:from>
    <xdr:ext cx="469744" cy="259045"/>
    <xdr:sp macro="" textlink="">
      <xdr:nvSpPr>
        <xdr:cNvPr id="87" name="テキスト ボックス 86"/>
        <xdr:cNvSpPr txBox="1"/>
      </xdr:nvSpPr>
      <xdr:spPr>
        <a:xfrm>
          <a:off x="1784428" y="572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168339</xdr:rowOff>
    </xdr:from>
    <xdr:to>
      <xdr:col>6</xdr:col>
      <xdr:colOff>38100</xdr:colOff>
      <xdr:row>35</xdr:row>
      <xdr:rowOff>98489</xdr:rowOff>
    </xdr:to>
    <xdr:sp macro="" textlink="">
      <xdr:nvSpPr>
        <xdr:cNvPr id="88" name="楕円 87"/>
        <xdr:cNvSpPr/>
      </xdr:nvSpPr>
      <xdr:spPr>
        <a:xfrm>
          <a:off x="1079500" y="59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115016</xdr:rowOff>
    </xdr:from>
    <xdr:ext cx="469744" cy="259045"/>
    <xdr:sp macro="" textlink="">
      <xdr:nvSpPr>
        <xdr:cNvPr id="89" name="テキスト ボックス 88"/>
        <xdr:cNvSpPr txBox="1"/>
      </xdr:nvSpPr>
      <xdr:spPr>
        <a:xfrm>
          <a:off x="895428" y="57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116086</xdr:rowOff>
    </xdr:from>
    <xdr:to>
      <xdr:col>24</xdr:col>
      <xdr:colOff>63500</xdr:colOff>
      <xdr:row>56</xdr:row>
      <xdr:rowOff>157403</xdr:rowOff>
    </xdr:to>
    <xdr:cxnSp macro="">
      <xdr:nvCxnSpPr>
        <xdr:cNvPr id="116" name="直線コネクタ 115"/>
        <xdr:cNvCxnSpPr/>
      </xdr:nvCxnSpPr>
      <xdr:spPr>
        <a:xfrm>
          <a:off x="3797300" y="9717286"/>
          <a:ext cx="838200" cy="4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116086</xdr:rowOff>
    </xdr:from>
    <xdr:to>
      <xdr:col>19</xdr:col>
      <xdr:colOff>177800</xdr:colOff>
      <xdr:row>57</xdr:row>
      <xdr:rowOff>5438</xdr:rowOff>
    </xdr:to>
    <xdr:cxnSp macro="">
      <xdr:nvCxnSpPr>
        <xdr:cNvPr id="119" name="直線コネクタ 118"/>
        <xdr:cNvCxnSpPr/>
      </xdr:nvCxnSpPr>
      <xdr:spPr>
        <a:xfrm flipV="1">
          <a:off x="2908300" y="9717286"/>
          <a:ext cx="889000" cy="6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5438</xdr:rowOff>
    </xdr:from>
    <xdr:to>
      <xdr:col>15</xdr:col>
      <xdr:colOff>50800</xdr:colOff>
      <xdr:row>57</xdr:row>
      <xdr:rowOff>26698</xdr:rowOff>
    </xdr:to>
    <xdr:cxnSp macro="">
      <xdr:nvCxnSpPr>
        <xdr:cNvPr id="122" name="直線コネクタ 121"/>
        <xdr:cNvCxnSpPr/>
      </xdr:nvCxnSpPr>
      <xdr:spPr>
        <a:xfrm flipV="1">
          <a:off x="2019300" y="9778088"/>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26698</xdr:rowOff>
    </xdr:from>
    <xdr:to>
      <xdr:col>10</xdr:col>
      <xdr:colOff>114300</xdr:colOff>
      <xdr:row>57</xdr:row>
      <xdr:rowOff>35833</xdr:rowOff>
    </xdr:to>
    <xdr:cxnSp macro="">
      <xdr:nvCxnSpPr>
        <xdr:cNvPr id="125" name="直線コネクタ 124"/>
        <xdr:cNvCxnSpPr/>
      </xdr:nvCxnSpPr>
      <xdr:spPr>
        <a:xfrm flipV="1">
          <a:off x="1130300" y="9799348"/>
          <a:ext cx="889000" cy="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106603</xdr:rowOff>
    </xdr:from>
    <xdr:to>
      <xdr:col>24</xdr:col>
      <xdr:colOff>114300</xdr:colOff>
      <xdr:row>57</xdr:row>
      <xdr:rowOff>36753</xdr:rowOff>
    </xdr:to>
    <xdr:sp macro="" textlink="">
      <xdr:nvSpPr>
        <xdr:cNvPr id="135" name="楕円 134"/>
        <xdr:cNvSpPr/>
      </xdr:nvSpPr>
      <xdr:spPr>
        <a:xfrm>
          <a:off x="4584700" y="97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85030</xdr:rowOff>
    </xdr:from>
    <xdr:ext cx="534377" cy="259045"/>
    <xdr:sp macro="" textlink="">
      <xdr:nvSpPr>
        <xdr:cNvPr id="136" name="総務費該当値テキスト"/>
        <xdr:cNvSpPr txBox="1"/>
      </xdr:nvSpPr>
      <xdr:spPr>
        <a:xfrm>
          <a:off x="4686300" y="968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65286</xdr:rowOff>
    </xdr:from>
    <xdr:to>
      <xdr:col>20</xdr:col>
      <xdr:colOff>38100</xdr:colOff>
      <xdr:row>56</xdr:row>
      <xdr:rowOff>166886</xdr:rowOff>
    </xdr:to>
    <xdr:sp macro="" textlink="">
      <xdr:nvSpPr>
        <xdr:cNvPr id="137" name="楕円 136"/>
        <xdr:cNvSpPr/>
      </xdr:nvSpPr>
      <xdr:spPr>
        <a:xfrm>
          <a:off x="3746500" y="96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158013</xdr:rowOff>
    </xdr:from>
    <xdr:ext cx="534377" cy="259045"/>
    <xdr:sp macro="" textlink="">
      <xdr:nvSpPr>
        <xdr:cNvPr id="138" name="テキスト ボックス 137"/>
        <xdr:cNvSpPr txBox="1"/>
      </xdr:nvSpPr>
      <xdr:spPr>
        <a:xfrm>
          <a:off x="3530111" y="975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126088</xdr:rowOff>
    </xdr:from>
    <xdr:to>
      <xdr:col>15</xdr:col>
      <xdr:colOff>101600</xdr:colOff>
      <xdr:row>57</xdr:row>
      <xdr:rowOff>56238</xdr:rowOff>
    </xdr:to>
    <xdr:sp macro="" textlink="">
      <xdr:nvSpPr>
        <xdr:cNvPr id="139" name="楕円 138"/>
        <xdr:cNvSpPr/>
      </xdr:nvSpPr>
      <xdr:spPr>
        <a:xfrm>
          <a:off x="2857500" y="97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47365</xdr:rowOff>
    </xdr:from>
    <xdr:ext cx="534377" cy="259045"/>
    <xdr:sp macro="" textlink="">
      <xdr:nvSpPr>
        <xdr:cNvPr id="140" name="テキスト ボックス 139"/>
        <xdr:cNvSpPr txBox="1"/>
      </xdr:nvSpPr>
      <xdr:spPr>
        <a:xfrm>
          <a:off x="2641111" y="982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147348</xdr:rowOff>
    </xdr:from>
    <xdr:to>
      <xdr:col>10</xdr:col>
      <xdr:colOff>165100</xdr:colOff>
      <xdr:row>57</xdr:row>
      <xdr:rowOff>77498</xdr:rowOff>
    </xdr:to>
    <xdr:sp macro="" textlink="">
      <xdr:nvSpPr>
        <xdr:cNvPr id="141" name="楕円 140"/>
        <xdr:cNvSpPr/>
      </xdr:nvSpPr>
      <xdr:spPr>
        <a:xfrm>
          <a:off x="1968500" y="97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68625</xdr:rowOff>
    </xdr:from>
    <xdr:ext cx="534377" cy="259045"/>
    <xdr:sp macro="" textlink="">
      <xdr:nvSpPr>
        <xdr:cNvPr id="142" name="テキスト ボックス 141"/>
        <xdr:cNvSpPr txBox="1"/>
      </xdr:nvSpPr>
      <xdr:spPr>
        <a:xfrm>
          <a:off x="1752111" y="984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156483</xdr:rowOff>
    </xdr:from>
    <xdr:to>
      <xdr:col>6</xdr:col>
      <xdr:colOff>38100</xdr:colOff>
      <xdr:row>57</xdr:row>
      <xdr:rowOff>86633</xdr:rowOff>
    </xdr:to>
    <xdr:sp macro="" textlink="">
      <xdr:nvSpPr>
        <xdr:cNvPr id="143" name="楕円 142"/>
        <xdr:cNvSpPr/>
      </xdr:nvSpPr>
      <xdr:spPr>
        <a:xfrm>
          <a:off x="1079500" y="97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77760</xdr:rowOff>
    </xdr:from>
    <xdr:ext cx="534377" cy="259045"/>
    <xdr:sp macro="" textlink="">
      <xdr:nvSpPr>
        <xdr:cNvPr id="144" name="テキスト ボックス 143"/>
        <xdr:cNvSpPr txBox="1"/>
      </xdr:nvSpPr>
      <xdr:spPr>
        <a:xfrm>
          <a:off x="863111" y="985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13673</xdr:rowOff>
    </xdr:from>
    <xdr:to>
      <xdr:col>24</xdr:col>
      <xdr:colOff>63500</xdr:colOff>
      <xdr:row>74</xdr:row>
      <xdr:rowOff>44420</xdr:rowOff>
    </xdr:to>
    <xdr:cxnSp macro="">
      <xdr:nvCxnSpPr>
        <xdr:cNvPr id="174" name="直線コネクタ 173"/>
        <xdr:cNvCxnSpPr/>
      </xdr:nvCxnSpPr>
      <xdr:spPr>
        <a:xfrm flipV="1">
          <a:off x="3797300" y="12700973"/>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128674</xdr:rowOff>
    </xdr:from>
    <xdr:to>
      <xdr:col>19</xdr:col>
      <xdr:colOff>177800</xdr:colOff>
      <xdr:row>74</xdr:row>
      <xdr:rowOff>44420</xdr:rowOff>
    </xdr:to>
    <xdr:cxnSp macro="">
      <xdr:nvCxnSpPr>
        <xdr:cNvPr id="177" name="直線コネクタ 176"/>
        <xdr:cNvCxnSpPr/>
      </xdr:nvCxnSpPr>
      <xdr:spPr>
        <a:xfrm>
          <a:off x="2908300" y="12644524"/>
          <a:ext cx="889000" cy="8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128674</xdr:rowOff>
    </xdr:from>
    <xdr:to>
      <xdr:col>15</xdr:col>
      <xdr:colOff>50800</xdr:colOff>
      <xdr:row>74</xdr:row>
      <xdr:rowOff>127150</xdr:rowOff>
    </xdr:to>
    <xdr:cxnSp macro="">
      <xdr:nvCxnSpPr>
        <xdr:cNvPr id="180" name="直線コネクタ 179"/>
        <xdr:cNvCxnSpPr/>
      </xdr:nvCxnSpPr>
      <xdr:spPr>
        <a:xfrm flipV="1">
          <a:off x="2019300" y="12644524"/>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127150</xdr:rowOff>
    </xdr:from>
    <xdr:to>
      <xdr:col>10</xdr:col>
      <xdr:colOff>114300</xdr:colOff>
      <xdr:row>74</xdr:row>
      <xdr:rowOff>152989</xdr:rowOff>
    </xdr:to>
    <xdr:cxnSp macro="">
      <xdr:nvCxnSpPr>
        <xdr:cNvPr id="183" name="直線コネクタ 182"/>
        <xdr:cNvCxnSpPr/>
      </xdr:nvCxnSpPr>
      <xdr:spPr>
        <a:xfrm flipV="1">
          <a:off x="1130300" y="12814450"/>
          <a:ext cx="889000" cy="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134323</xdr:rowOff>
    </xdr:from>
    <xdr:to>
      <xdr:col>24</xdr:col>
      <xdr:colOff>114300</xdr:colOff>
      <xdr:row>74</xdr:row>
      <xdr:rowOff>64473</xdr:rowOff>
    </xdr:to>
    <xdr:sp macro="" textlink="">
      <xdr:nvSpPr>
        <xdr:cNvPr id="193" name="楕円 192"/>
        <xdr:cNvSpPr/>
      </xdr:nvSpPr>
      <xdr:spPr>
        <a:xfrm>
          <a:off x="4584700" y="1265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157200</xdr:rowOff>
    </xdr:from>
    <xdr:ext cx="599010" cy="259045"/>
    <xdr:sp macro="" textlink="">
      <xdr:nvSpPr>
        <xdr:cNvPr id="194" name="民生費該当値テキスト"/>
        <xdr:cNvSpPr txBox="1"/>
      </xdr:nvSpPr>
      <xdr:spPr>
        <a:xfrm>
          <a:off x="4686300" y="125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165070</xdr:rowOff>
    </xdr:from>
    <xdr:to>
      <xdr:col>20</xdr:col>
      <xdr:colOff>38100</xdr:colOff>
      <xdr:row>74</xdr:row>
      <xdr:rowOff>95220</xdr:rowOff>
    </xdr:to>
    <xdr:sp macro="" textlink="">
      <xdr:nvSpPr>
        <xdr:cNvPr id="195" name="楕円 194"/>
        <xdr:cNvSpPr/>
      </xdr:nvSpPr>
      <xdr:spPr>
        <a:xfrm>
          <a:off x="3746500" y="126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111747</xdr:rowOff>
    </xdr:from>
    <xdr:ext cx="599010" cy="259045"/>
    <xdr:sp macro="" textlink="">
      <xdr:nvSpPr>
        <xdr:cNvPr id="196" name="テキスト ボックス 195"/>
        <xdr:cNvSpPr txBox="1"/>
      </xdr:nvSpPr>
      <xdr:spPr>
        <a:xfrm>
          <a:off x="3497795" y="1245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77874</xdr:rowOff>
    </xdr:from>
    <xdr:to>
      <xdr:col>15</xdr:col>
      <xdr:colOff>101600</xdr:colOff>
      <xdr:row>74</xdr:row>
      <xdr:rowOff>8024</xdr:rowOff>
    </xdr:to>
    <xdr:sp macro="" textlink="">
      <xdr:nvSpPr>
        <xdr:cNvPr id="197" name="楕円 196"/>
        <xdr:cNvSpPr/>
      </xdr:nvSpPr>
      <xdr:spPr>
        <a:xfrm>
          <a:off x="2857500" y="125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24551</xdr:rowOff>
    </xdr:from>
    <xdr:ext cx="599010" cy="259045"/>
    <xdr:sp macro="" textlink="">
      <xdr:nvSpPr>
        <xdr:cNvPr id="198" name="テキスト ボックス 197"/>
        <xdr:cNvSpPr txBox="1"/>
      </xdr:nvSpPr>
      <xdr:spPr>
        <a:xfrm>
          <a:off x="2608795" y="1236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76350</xdr:rowOff>
    </xdr:from>
    <xdr:to>
      <xdr:col>10</xdr:col>
      <xdr:colOff>165100</xdr:colOff>
      <xdr:row>75</xdr:row>
      <xdr:rowOff>6500</xdr:rowOff>
    </xdr:to>
    <xdr:sp macro="" textlink="">
      <xdr:nvSpPr>
        <xdr:cNvPr id="199" name="楕円 198"/>
        <xdr:cNvSpPr/>
      </xdr:nvSpPr>
      <xdr:spPr>
        <a:xfrm>
          <a:off x="1968500" y="127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23027</xdr:rowOff>
    </xdr:from>
    <xdr:ext cx="599010" cy="259045"/>
    <xdr:sp macro="" textlink="">
      <xdr:nvSpPr>
        <xdr:cNvPr id="200" name="テキスト ボックス 199"/>
        <xdr:cNvSpPr txBox="1"/>
      </xdr:nvSpPr>
      <xdr:spPr>
        <a:xfrm>
          <a:off x="1719795" y="1253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102189</xdr:rowOff>
    </xdr:from>
    <xdr:to>
      <xdr:col>6</xdr:col>
      <xdr:colOff>38100</xdr:colOff>
      <xdr:row>75</xdr:row>
      <xdr:rowOff>32339</xdr:rowOff>
    </xdr:to>
    <xdr:sp macro="" textlink="">
      <xdr:nvSpPr>
        <xdr:cNvPr id="201" name="楕円 200"/>
        <xdr:cNvSpPr/>
      </xdr:nvSpPr>
      <xdr:spPr>
        <a:xfrm>
          <a:off x="1079500" y="127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48866</xdr:rowOff>
    </xdr:from>
    <xdr:ext cx="599010" cy="259045"/>
    <xdr:sp macro="" textlink="">
      <xdr:nvSpPr>
        <xdr:cNvPr id="202" name="テキスト ボックス 201"/>
        <xdr:cNvSpPr txBox="1"/>
      </xdr:nvSpPr>
      <xdr:spPr>
        <a:xfrm>
          <a:off x="830795" y="125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108031</xdr:rowOff>
    </xdr:from>
    <xdr:to>
      <xdr:col>24</xdr:col>
      <xdr:colOff>63500</xdr:colOff>
      <xdr:row>96</xdr:row>
      <xdr:rowOff>117450</xdr:rowOff>
    </xdr:to>
    <xdr:cxnSp macro="">
      <xdr:nvCxnSpPr>
        <xdr:cNvPr id="231" name="直線コネクタ 230"/>
        <xdr:cNvCxnSpPr/>
      </xdr:nvCxnSpPr>
      <xdr:spPr>
        <a:xfrm flipV="1">
          <a:off x="3797300" y="16567231"/>
          <a:ext cx="8382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18862</xdr:rowOff>
    </xdr:from>
    <xdr:to>
      <xdr:col>19</xdr:col>
      <xdr:colOff>177800</xdr:colOff>
      <xdr:row>96</xdr:row>
      <xdr:rowOff>117450</xdr:rowOff>
    </xdr:to>
    <xdr:cxnSp macro="">
      <xdr:nvCxnSpPr>
        <xdr:cNvPr id="234" name="直線コネクタ 233"/>
        <xdr:cNvCxnSpPr/>
      </xdr:nvCxnSpPr>
      <xdr:spPr>
        <a:xfrm>
          <a:off x="2908300" y="16478062"/>
          <a:ext cx="889000" cy="9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122585</xdr:rowOff>
    </xdr:from>
    <xdr:to>
      <xdr:col>15</xdr:col>
      <xdr:colOff>50800</xdr:colOff>
      <xdr:row>96</xdr:row>
      <xdr:rowOff>18862</xdr:rowOff>
    </xdr:to>
    <xdr:cxnSp macro="">
      <xdr:nvCxnSpPr>
        <xdr:cNvPr id="237" name="直線コネクタ 236"/>
        <xdr:cNvCxnSpPr/>
      </xdr:nvCxnSpPr>
      <xdr:spPr>
        <a:xfrm>
          <a:off x="2019300" y="16238885"/>
          <a:ext cx="889000" cy="23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122585</xdr:rowOff>
    </xdr:from>
    <xdr:to>
      <xdr:col>10</xdr:col>
      <xdr:colOff>114300</xdr:colOff>
      <xdr:row>96</xdr:row>
      <xdr:rowOff>98202</xdr:rowOff>
    </xdr:to>
    <xdr:cxnSp macro="">
      <xdr:nvCxnSpPr>
        <xdr:cNvPr id="240" name="直線コネクタ 239"/>
        <xdr:cNvCxnSpPr/>
      </xdr:nvCxnSpPr>
      <xdr:spPr>
        <a:xfrm flipV="1">
          <a:off x="1130300" y="16238885"/>
          <a:ext cx="889000" cy="3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57231</xdr:rowOff>
    </xdr:from>
    <xdr:to>
      <xdr:col>24</xdr:col>
      <xdr:colOff>114300</xdr:colOff>
      <xdr:row>96</xdr:row>
      <xdr:rowOff>158831</xdr:rowOff>
    </xdr:to>
    <xdr:sp macro="" textlink="">
      <xdr:nvSpPr>
        <xdr:cNvPr id="250" name="楕円 249"/>
        <xdr:cNvSpPr/>
      </xdr:nvSpPr>
      <xdr:spPr>
        <a:xfrm>
          <a:off x="4584700" y="165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80108</xdr:rowOff>
    </xdr:from>
    <xdr:ext cx="534377" cy="259045"/>
    <xdr:sp macro="" textlink="">
      <xdr:nvSpPr>
        <xdr:cNvPr id="251" name="衛生費該当値テキスト"/>
        <xdr:cNvSpPr txBox="1"/>
      </xdr:nvSpPr>
      <xdr:spPr>
        <a:xfrm>
          <a:off x="4686300" y="163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66650</xdr:rowOff>
    </xdr:from>
    <xdr:to>
      <xdr:col>20</xdr:col>
      <xdr:colOff>38100</xdr:colOff>
      <xdr:row>96</xdr:row>
      <xdr:rowOff>168250</xdr:rowOff>
    </xdr:to>
    <xdr:sp macro="" textlink="">
      <xdr:nvSpPr>
        <xdr:cNvPr id="252" name="楕円 251"/>
        <xdr:cNvSpPr/>
      </xdr:nvSpPr>
      <xdr:spPr>
        <a:xfrm>
          <a:off x="3746500" y="165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13327</xdr:rowOff>
    </xdr:from>
    <xdr:ext cx="534377" cy="259045"/>
    <xdr:sp macro="" textlink="">
      <xdr:nvSpPr>
        <xdr:cNvPr id="253" name="テキスト ボックス 252"/>
        <xdr:cNvSpPr txBox="1"/>
      </xdr:nvSpPr>
      <xdr:spPr>
        <a:xfrm>
          <a:off x="3530111" y="163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139512</xdr:rowOff>
    </xdr:from>
    <xdr:to>
      <xdr:col>15</xdr:col>
      <xdr:colOff>101600</xdr:colOff>
      <xdr:row>96</xdr:row>
      <xdr:rowOff>69662</xdr:rowOff>
    </xdr:to>
    <xdr:sp macro="" textlink="">
      <xdr:nvSpPr>
        <xdr:cNvPr id="254" name="楕円 253"/>
        <xdr:cNvSpPr/>
      </xdr:nvSpPr>
      <xdr:spPr>
        <a:xfrm>
          <a:off x="2857500" y="1642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86189</xdr:rowOff>
    </xdr:from>
    <xdr:ext cx="534377" cy="259045"/>
    <xdr:sp macro="" textlink="">
      <xdr:nvSpPr>
        <xdr:cNvPr id="255" name="テキスト ボックス 254"/>
        <xdr:cNvSpPr txBox="1"/>
      </xdr:nvSpPr>
      <xdr:spPr>
        <a:xfrm>
          <a:off x="2641111" y="1620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71785</xdr:rowOff>
    </xdr:from>
    <xdr:to>
      <xdr:col>10</xdr:col>
      <xdr:colOff>165100</xdr:colOff>
      <xdr:row>95</xdr:row>
      <xdr:rowOff>1935</xdr:rowOff>
    </xdr:to>
    <xdr:sp macro="" textlink="">
      <xdr:nvSpPr>
        <xdr:cNvPr id="256" name="楕円 255"/>
        <xdr:cNvSpPr/>
      </xdr:nvSpPr>
      <xdr:spPr>
        <a:xfrm>
          <a:off x="1968500" y="161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18462</xdr:rowOff>
    </xdr:from>
    <xdr:ext cx="599010" cy="259045"/>
    <xdr:sp macro="" textlink="">
      <xdr:nvSpPr>
        <xdr:cNvPr id="257" name="テキスト ボックス 256"/>
        <xdr:cNvSpPr txBox="1"/>
      </xdr:nvSpPr>
      <xdr:spPr>
        <a:xfrm>
          <a:off x="1719795" y="1596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47402</xdr:rowOff>
    </xdr:from>
    <xdr:to>
      <xdr:col>6</xdr:col>
      <xdr:colOff>38100</xdr:colOff>
      <xdr:row>96</xdr:row>
      <xdr:rowOff>149002</xdr:rowOff>
    </xdr:to>
    <xdr:sp macro="" textlink="">
      <xdr:nvSpPr>
        <xdr:cNvPr id="258" name="楕円 257"/>
        <xdr:cNvSpPr/>
      </xdr:nvSpPr>
      <xdr:spPr>
        <a:xfrm>
          <a:off x="1079500" y="165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165529</xdr:rowOff>
    </xdr:from>
    <xdr:ext cx="534377" cy="259045"/>
    <xdr:sp macro="" textlink="">
      <xdr:nvSpPr>
        <xdr:cNvPr id="259" name="テキスト ボックス 258"/>
        <xdr:cNvSpPr txBox="1"/>
      </xdr:nvSpPr>
      <xdr:spPr>
        <a:xfrm>
          <a:off x="863111" y="162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53975</xdr:rowOff>
    </xdr:from>
    <xdr:to>
      <xdr:col>54</xdr:col>
      <xdr:colOff>189865</xdr:colOff>
      <xdr:row>39</xdr:row>
      <xdr:rowOff>98878</xdr:rowOff>
    </xdr:to>
    <xdr:cxnSp macro="">
      <xdr:nvCxnSpPr>
        <xdr:cNvPr id="285" name="直線コネクタ 284"/>
        <xdr:cNvCxnSpPr/>
      </xdr:nvCxnSpPr>
      <xdr:spPr>
        <a:xfrm flipV="1">
          <a:off x="10475595" y="6054725"/>
          <a:ext cx="1270" cy="73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652</xdr:rowOff>
    </xdr:from>
    <xdr:ext cx="469744" cy="259045"/>
    <xdr:sp macro="" textlink="">
      <xdr:nvSpPr>
        <xdr:cNvPr id="288" name="労働費最大値テキスト"/>
        <xdr:cNvSpPr txBox="1"/>
      </xdr:nvSpPr>
      <xdr:spPr>
        <a:xfrm>
          <a:off x="10528300" y="582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53975</xdr:rowOff>
    </xdr:from>
    <xdr:to>
      <xdr:col>55</xdr:col>
      <xdr:colOff>88900</xdr:colOff>
      <xdr:row>35</xdr:row>
      <xdr:rowOff>53975</xdr:rowOff>
    </xdr:to>
    <xdr:cxnSp macro="">
      <xdr:nvCxnSpPr>
        <xdr:cNvPr id="289" name="直線コネクタ 288"/>
        <xdr:cNvCxnSpPr/>
      </xdr:nvCxnSpPr>
      <xdr:spPr>
        <a:xfrm>
          <a:off x="10388600" y="60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20665</xdr:rowOff>
    </xdr:from>
    <xdr:to>
      <xdr:col>55</xdr:col>
      <xdr:colOff>0</xdr:colOff>
      <xdr:row>38</xdr:row>
      <xdr:rowOff>30788</xdr:rowOff>
    </xdr:to>
    <xdr:cxnSp macro="">
      <xdr:nvCxnSpPr>
        <xdr:cNvPr id="290" name="直線コネクタ 289"/>
        <xdr:cNvCxnSpPr/>
      </xdr:nvCxnSpPr>
      <xdr:spPr>
        <a:xfrm flipV="1">
          <a:off x="9639300" y="6535765"/>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73695</xdr:rowOff>
    </xdr:from>
    <xdr:ext cx="378565" cy="259045"/>
    <xdr:sp macro="" textlink="">
      <xdr:nvSpPr>
        <xdr:cNvPr id="291" name="労働費平均値テキスト"/>
        <xdr:cNvSpPr txBox="1"/>
      </xdr:nvSpPr>
      <xdr:spPr>
        <a:xfrm>
          <a:off x="10528300" y="65887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95268</xdr:rowOff>
    </xdr:from>
    <xdr:to>
      <xdr:col>55</xdr:col>
      <xdr:colOff>50800</xdr:colOff>
      <xdr:row>39</xdr:row>
      <xdr:rowOff>25418</xdr:rowOff>
    </xdr:to>
    <xdr:sp macro="" textlink="">
      <xdr:nvSpPr>
        <xdr:cNvPr id="292" name="フローチャート: 判断 291"/>
        <xdr:cNvSpPr/>
      </xdr:nvSpPr>
      <xdr:spPr>
        <a:xfrm>
          <a:off x="104267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139373</xdr:rowOff>
    </xdr:from>
    <xdr:to>
      <xdr:col>50</xdr:col>
      <xdr:colOff>114300</xdr:colOff>
      <xdr:row>38</xdr:row>
      <xdr:rowOff>30788</xdr:rowOff>
    </xdr:to>
    <xdr:cxnSp macro="">
      <xdr:nvCxnSpPr>
        <xdr:cNvPr id="293" name="直線コネクタ 292"/>
        <xdr:cNvCxnSpPr/>
      </xdr:nvCxnSpPr>
      <xdr:spPr>
        <a:xfrm>
          <a:off x="8750300" y="5454323"/>
          <a:ext cx="889000" cy="109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95105</xdr:rowOff>
    </xdr:from>
    <xdr:to>
      <xdr:col>50</xdr:col>
      <xdr:colOff>165100</xdr:colOff>
      <xdr:row>39</xdr:row>
      <xdr:rowOff>25255</xdr:rowOff>
    </xdr:to>
    <xdr:sp macro="" textlink="">
      <xdr:nvSpPr>
        <xdr:cNvPr id="294" name="フローチャート: 判断 293"/>
        <xdr:cNvSpPr/>
      </xdr:nvSpPr>
      <xdr:spPr>
        <a:xfrm>
          <a:off x="9588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16382</xdr:rowOff>
    </xdr:from>
    <xdr:ext cx="378565" cy="259045"/>
    <xdr:sp macro="" textlink="">
      <xdr:nvSpPr>
        <xdr:cNvPr id="295" name="テキスト ボックス 294"/>
        <xdr:cNvSpPr txBox="1"/>
      </xdr:nvSpPr>
      <xdr:spPr>
        <a:xfrm>
          <a:off x="9450017" y="6702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60180</xdr:rowOff>
    </xdr:from>
    <xdr:to>
      <xdr:col>45</xdr:col>
      <xdr:colOff>177800</xdr:colOff>
      <xdr:row>31</xdr:row>
      <xdr:rowOff>139373</xdr:rowOff>
    </xdr:to>
    <xdr:cxnSp macro="">
      <xdr:nvCxnSpPr>
        <xdr:cNvPr id="296" name="直線コネクタ 295"/>
        <xdr:cNvCxnSpPr/>
      </xdr:nvCxnSpPr>
      <xdr:spPr>
        <a:xfrm>
          <a:off x="7861300" y="5375130"/>
          <a:ext cx="889000" cy="7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77633</xdr:rowOff>
    </xdr:from>
    <xdr:to>
      <xdr:col>46</xdr:col>
      <xdr:colOff>38100</xdr:colOff>
      <xdr:row>39</xdr:row>
      <xdr:rowOff>7783</xdr:rowOff>
    </xdr:to>
    <xdr:sp macro="" textlink="">
      <xdr:nvSpPr>
        <xdr:cNvPr id="297" name="フローチャート: 判断 296"/>
        <xdr:cNvSpPr/>
      </xdr:nvSpPr>
      <xdr:spPr>
        <a:xfrm>
          <a:off x="8699500" y="659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170360</xdr:rowOff>
    </xdr:from>
    <xdr:ext cx="378565" cy="259045"/>
    <xdr:sp macro="" textlink="">
      <xdr:nvSpPr>
        <xdr:cNvPr id="298" name="テキスト ボックス 297"/>
        <xdr:cNvSpPr txBox="1"/>
      </xdr:nvSpPr>
      <xdr:spPr>
        <a:xfrm>
          <a:off x="8561017" y="668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60180</xdr:rowOff>
    </xdr:from>
    <xdr:to>
      <xdr:col>41</xdr:col>
      <xdr:colOff>50800</xdr:colOff>
      <xdr:row>31</xdr:row>
      <xdr:rowOff>154559</xdr:rowOff>
    </xdr:to>
    <xdr:cxnSp macro="">
      <xdr:nvCxnSpPr>
        <xdr:cNvPr id="299" name="直線コネクタ 298"/>
        <xdr:cNvCxnSpPr/>
      </xdr:nvCxnSpPr>
      <xdr:spPr>
        <a:xfrm flipV="1">
          <a:off x="6972300" y="5375130"/>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109148</xdr:rowOff>
    </xdr:from>
    <xdr:to>
      <xdr:col>41</xdr:col>
      <xdr:colOff>101600</xdr:colOff>
      <xdr:row>38</xdr:row>
      <xdr:rowOff>39298</xdr:rowOff>
    </xdr:to>
    <xdr:sp macro="" textlink="">
      <xdr:nvSpPr>
        <xdr:cNvPr id="300" name="フローチャート: 判断 299"/>
        <xdr:cNvSpPr/>
      </xdr:nvSpPr>
      <xdr:spPr>
        <a:xfrm>
          <a:off x="7810500" y="645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30425</xdr:rowOff>
    </xdr:from>
    <xdr:ext cx="469744" cy="259045"/>
    <xdr:sp macro="" textlink="">
      <xdr:nvSpPr>
        <xdr:cNvPr id="301" name="テキスト ボックス 300"/>
        <xdr:cNvSpPr txBox="1"/>
      </xdr:nvSpPr>
      <xdr:spPr>
        <a:xfrm>
          <a:off x="7626428"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3012</xdr:rowOff>
    </xdr:from>
    <xdr:to>
      <xdr:col>36</xdr:col>
      <xdr:colOff>165100</xdr:colOff>
      <xdr:row>37</xdr:row>
      <xdr:rowOff>104612</xdr:rowOff>
    </xdr:to>
    <xdr:sp macro="" textlink="">
      <xdr:nvSpPr>
        <xdr:cNvPr id="302" name="フローチャート: 判断 301"/>
        <xdr:cNvSpPr/>
      </xdr:nvSpPr>
      <xdr:spPr>
        <a:xfrm>
          <a:off x="6921500" y="63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95739</xdr:rowOff>
    </xdr:from>
    <xdr:ext cx="469744" cy="259045"/>
    <xdr:sp macro="" textlink="">
      <xdr:nvSpPr>
        <xdr:cNvPr id="303" name="テキスト ボックス 302"/>
        <xdr:cNvSpPr txBox="1"/>
      </xdr:nvSpPr>
      <xdr:spPr>
        <a:xfrm>
          <a:off x="6737428" y="643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141315</xdr:rowOff>
    </xdr:from>
    <xdr:to>
      <xdr:col>55</xdr:col>
      <xdr:colOff>50800</xdr:colOff>
      <xdr:row>38</xdr:row>
      <xdr:rowOff>71465</xdr:rowOff>
    </xdr:to>
    <xdr:sp macro="" textlink="">
      <xdr:nvSpPr>
        <xdr:cNvPr id="309" name="楕円 308"/>
        <xdr:cNvSpPr/>
      </xdr:nvSpPr>
      <xdr:spPr>
        <a:xfrm>
          <a:off x="10426700" y="64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164192</xdr:rowOff>
    </xdr:from>
    <xdr:ext cx="469744" cy="259045"/>
    <xdr:sp macro="" textlink="">
      <xdr:nvSpPr>
        <xdr:cNvPr id="310" name="労働費該当値テキスト"/>
        <xdr:cNvSpPr txBox="1"/>
      </xdr:nvSpPr>
      <xdr:spPr>
        <a:xfrm>
          <a:off x="10528300" y="633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151438</xdr:rowOff>
    </xdr:from>
    <xdr:to>
      <xdr:col>50</xdr:col>
      <xdr:colOff>165100</xdr:colOff>
      <xdr:row>38</xdr:row>
      <xdr:rowOff>81589</xdr:rowOff>
    </xdr:to>
    <xdr:sp macro="" textlink="">
      <xdr:nvSpPr>
        <xdr:cNvPr id="311" name="楕円 310"/>
        <xdr:cNvSpPr/>
      </xdr:nvSpPr>
      <xdr:spPr>
        <a:xfrm>
          <a:off x="9588500" y="6495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98115</xdr:rowOff>
    </xdr:from>
    <xdr:ext cx="469744" cy="259045"/>
    <xdr:sp macro="" textlink="">
      <xdr:nvSpPr>
        <xdr:cNvPr id="312" name="テキスト ボックス 311"/>
        <xdr:cNvSpPr txBox="1"/>
      </xdr:nvSpPr>
      <xdr:spPr>
        <a:xfrm>
          <a:off x="9404428" y="627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88573</xdr:rowOff>
    </xdr:from>
    <xdr:to>
      <xdr:col>46</xdr:col>
      <xdr:colOff>38100</xdr:colOff>
      <xdr:row>32</xdr:row>
      <xdr:rowOff>18723</xdr:rowOff>
    </xdr:to>
    <xdr:sp macro="" textlink="">
      <xdr:nvSpPr>
        <xdr:cNvPr id="313" name="楕円 312"/>
        <xdr:cNvSpPr/>
      </xdr:nvSpPr>
      <xdr:spPr>
        <a:xfrm>
          <a:off x="8699500" y="54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35250</xdr:rowOff>
    </xdr:from>
    <xdr:ext cx="469744" cy="259045"/>
    <xdr:sp macro="" textlink="">
      <xdr:nvSpPr>
        <xdr:cNvPr id="314" name="テキスト ボックス 313"/>
        <xdr:cNvSpPr txBox="1"/>
      </xdr:nvSpPr>
      <xdr:spPr>
        <a:xfrm>
          <a:off x="8515428" y="51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9380</xdr:rowOff>
    </xdr:from>
    <xdr:to>
      <xdr:col>41</xdr:col>
      <xdr:colOff>101600</xdr:colOff>
      <xdr:row>31</xdr:row>
      <xdr:rowOff>110980</xdr:rowOff>
    </xdr:to>
    <xdr:sp macro="" textlink="">
      <xdr:nvSpPr>
        <xdr:cNvPr id="315" name="楕円 314"/>
        <xdr:cNvSpPr/>
      </xdr:nvSpPr>
      <xdr:spPr>
        <a:xfrm>
          <a:off x="7810500" y="5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127507</xdr:rowOff>
    </xdr:from>
    <xdr:ext cx="469744" cy="259045"/>
    <xdr:sp macro="" textlink="">
      <xdr:nvSpPr>
        <xdr:cNvPr id="316" name="テキスト ボックス 315"/>
        <xdr:cNvSpPr txBox="1"/>
      </xdr:nvSpPr>
      <xdr:spPr>
        <a:xfrm>
          <a:off x="7626428" y="5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103759</xdr:rowOff>
    </xdr:from>
    <xdr:to>
      <xdr:col>36</xdr:col>
      <xdr:colOff>165100</xdr:colOff>
      <xdr:row>32</xdr:row>
      <xdr:rowOff>33909</xdr:rowOff>
    </xdr:to>
    <xdr:sp macro="" textlink="">
      <xdr:nvSpPr>
        <xdr:cNvPr id="317" name="楕円 316"/>
        <xdr:cNvSpPr/>
      </xdr:nvSpPr>
      <xdr:spPr>
        <a:xfrm>
          <a:off x="6921500" y="541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50436</xdr:rowOff>
    </xdr:from>
    <xdr:ext cx="469744" cy="259045"/>
    <xdr:sp macro="" textlink="">
      <xdr:nvSpPr>
        <xdr:cNvPr id="318" name="テキスト ボックス 317"/>
        <xdr:cNvSpPr txBox="1"/>
      </xdr:nvSpPr>
      <xdr:spPr>
        <a:xfrm>
          <a:off x="6737428" y="519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156921</xdr:rowOff>
    </xdr:from>
    <xdr:to>
      <xdr:col>55</xdr:col>
      <xdr:colOff>0</xdr:colOff>
      <xdr:row>56</xdr:row>
      <xdr:rowOff>158532</xdr:rowOff>
    </xdr:to>
    <xdr:cxnSp macro="">
      <xdr:nvCxnSpPr>
        <xdr:cNvPr id="349" name="直線コネクタ 348"/>
        <xdr:cNvCxnSpPr/>
      </xdr:nvCxnSpPr>
      <xdr:spPr>
        <a:xfrm>
          <a:off x="9639300" y="9758121"/>
          <a:ext cx="8382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156921</xdr:rowOff>
    </xdr:from>
    <xdr:to>
      <xdr:col>50</xdr:col>
      <xdr:colOff>114300</xdr:colOff>
      <xdr:row>57</xdr:row>
      <xdr:rowOff>41783</xdr:rowOff>
    </xdr:to>
    <xdr:cxnSp macro="">
      <xdr:nvCxnSpPr>
        <xdr:cNvPr id="352" name="直線コネクタ 351"/>
        <xdr:cNvCxnSpPr/>
      </xdr:nvCxnSpPr>
      <xdr:spPr>
        <a:xfrm flipV="1">
          <a:off x="8750300" y="9758121"/>
          <a:ext cx="8890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41783</xdr:rowOff>
    </xdr:from>
    <xdr:to>
      <xdr:col>45</xdr:col>
      <xdr:colOff>177800</xdr:colOff>
      <xdr:row>57</xdr:row>
      <xdr:rowOff>126659</xdr:rowOff>
    </xdr:to>
    <xdr:cxnSp macro="">
      <xdr:nvCxnSpPr>
        <xdr:cNvPr id="355" name="直線コネクタ 354"/>
        <xdr:cNvCxnSpPr/>
      </xdr:nvCxnSpPr>
      <xdr:spPr>
        <a:xfrm flipV="1">
          <a:off x="7861300" y="9814433"/>
          <a:ext cx="889000" cy="8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126659</xdr:rowOff>
    </xdr:from>
    <xdr:to>
      <xdr:col>41</xdr:col>
      <xdr:colOff>50800</xdr:colOff>
      <xdr:row>57</xdr:row>
      <xdr:rowOff>136728</xdr:rowOff>
    </xdr:to>
    <xdr:cxnSp macro="">
      <xdr:nvCxnSpPr>
        <xdr:cNvPr id="358" name="直線コネクタ 357"/>
        <xdr:cNvCxnSpPr/>
      </xdr:nvCxnSpPr>
      <xdr:spPr>
        <a:xfrm flipV="1">
          <a:off x="6972300" y="9899309"/>
          <a:ext cx="8890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107732</xdr:rowOff>
    </xdr:from>
    <xdr:to>
      <xdr:col>55</xdr:col>
      <xdr:colOff>50800</xdr:colOff>
      <xdr:row>57</xdr:row>
      <xdr:rowOff>37882</xdr:rowOff>
    </xdr:to>
    <xdr:sp macro="" textlink="">
      <xdr:nvSpPr>
        <xdr:cNvPr id="368" name="楕円 367"/>
        <xdr:cNvSpPr/>
      </xdr:nvSpPr>
      <xdr:spPr>
        <a:xfrm>
          <a:off x="10426700" y="97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130609</xdr:rowOff>
    </xdr:from>
    <xdr:ext cx="534377" cy="259045"/>
    <xdr:sp macro="" textlink="">
      <xdr:nvSpPr>
        <xdr:cNvPr id="369" name="農林水産業費該当値テキスト"/>
        <xdr:cNvSpPr txBox="1"/>
      </xdr:nvSpPr>
      <xdr:spPr>
        <a:xfrm>
          <a:off x="10528300" y="95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106121</xdr:rowOff>
    </xdr:from>
    <xdr:to>
      <xdr:col>50</xdr:col>
      <xdr:colOff>165100</xdr:colOff>
      <xdr:row>57</xdr:row>
      <xdr:rowOff>36271</xdr:rowOff>
    </xdr:to>
    <xdr:sp macro="" textlink="">
      <xdr:nvSpPr>
        <xdr:cNvPr id="370" name="楕円 369"/>
        <xdr:cNvSpPr/>
      </xdr:nvSpPr>
      <xdr:spPr>
        <a:xfrm>
          <a:off x="9588500" y="97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52798</xdr:rowOff>
    </xdr:from>
    <xdr:ext cx="534377" cy="259045"/>
    <xdr:sp macro="" textlink="">
      <xdr:nvSpPr>
        <xdr:cNvPr id="371" name="テキスト ボックス 370"/>
        <xdr:cNvSpPr txBox="1"/>
      </xdr:nvSpPr>
      <xdr:spPr>
        <a:xfrm>
          <a:off x="9372111" y="948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162433</xdr:rowOff>
    </xdr:from>
    <xdr:to>
      <xdr:col>46</xdr:col>
      <xdr:colOff>38100</xdr:colOff>
      <xdr:row>57</xdr:row>
      <xdr:rowOff>92583</xdr:rowOff>
    </xdr:to>
    <xdr:sp macro="" textlink="">
      <xdr:nvSpPr>
        <xdr:cNvPr id="372" name="楕円 371"/>
        <xdr:cNvSpPr/>
      </xdr:nvSpPr>
      <xdr:spPr>
        <a:xfrm>
          <a:off x="8699500" y="976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109110</xdr:rowOff>
    </xdr:from>
    <xdr:ext cx="534377" cy="259045"/>
    <xdr:sp macro="" textlink="">
      <xdr:nvSpPr>
        <xdr:cNvPr id="373" name="テキスト ボックス 372"/>
        <xdr:cNvSpPr txBox="1"/>
      </xdr:nvSpPr>
      <xdr:spPr>
        <a:xfrm>
          <a:off x="8483111" y="953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75859</xdr:rowOff>
    </xdr:from>
    <xdr:to>
      <xdr:col>41</xdr:col>
      <xdr:colOff>101600</xdr:colOff>
      <xdr:row>58</xdr:row>
      <xdr:rowOff>6009</xdr:rowOff>
    </xdr:to>
    <xdr:sp macro="" textlink="">
      <xdr:nvSpPr>
        <xdr:cNvPr id="374" name="楕円 373"/>
        <xdr:cNvSpPr/>
      </xdr:nvSpPr>
      <xdr:spPr>
        <a:xfrm>
          <a:off x="7810500" y="984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168586</xdr:rowOff>
    </xdr:from>
    <xdr:ext cx="534377" cy="259045"/>
    <xdr:sp macro="" textlink="">
      <xdr:nvSpPr>
        <xdr:cNvPr id="375" name="テキスト ボックス 374"/>
        <xdr:cNvSpPr txBox="1"/>
      </xdr:nvSpPr>
      <xdr:spPr>
        <a:xfrm>
          <a:off x="7594111" y="994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85928</xdr:rowOff>
    </xdr:from>
    <xdr:to>
      <xdr:col>36</xdr:col>
      <xdr:colOff>165100</xdr:colOff>
      <xdr:row>58</xdr:row>
      <xdr:rowOff>16078</xdr:rowOff>
    </xdr:to>
    <xdr:sp macro="" textlink="">
      <xdr:nvSpPr>
        <xdr:cNvPr id="376" name="楕円 375"/>
        <xdr:cNvSpPr/>
      </xdr:nvSpPr>
      <xdr:spPr>
        <a:xfrm>
          <a:off x="6921500" y="98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7205</xdr:rowOff>
    </xdr:from>
    <xdr:ext cx="534377" cy="259045"/>
    <xdr:sp macro="" textlink="">
      <xdr:nvSpPr>
        <xdr:cNvPr id="377" name="テキスト ボックス 376"/>
        <xdr:cNvSpPr txBox="1"/>
      </xdr:nvSpPr>
      <xdr:spPr>
        <a:xfrm>
          <a:off x="6705111" y="99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95679</xdr:rowOff>
    </xdr:from>
    <xdr:to>
      <xdr:col>55</xdr:col>
      <xdr:colOff>0</xdr:colOff>
      <xdr:row>77</xdr:row>
      <xdr:rowOff>96343</xdr:rowOff>
    </xdr:to>
    <xdr:cxnSp macro="">
      <xdr:nvCxnSpPr>
        <xdr:cNvPr id="406" name="直線コネクタ 405"/>
        <xdr:cNvCxnSpPr/>
      </xdr:nvCxnSpPr>
      <xdr:spPr>
        <a:xfrm flipV="1">
          <a:off x="9639300" y="13297329"/>
          <a:ext cx="8382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96343</xdr:rowOff>
    </xdr:from>
    <xdr:to>
      <xdr:col>50</xdr:col>
      <xdr:colOff>114300</xdr:colOff>
      <xdr:row>77</xdr:row>
      <xdr:rowOff>104214</xdr:rowOff>
    </xdr:to>
    <xdr:cxnSp macro="">
      <xdr:nvCxnSpPr>
        <xdr:cNvPr id="409" name="直線コネクタ 408"/>
        <xdr:cNvCxnSpPr/>
      </xdr:nvCxnSpPr>
      <xdr:spPr>
        <a:xfrm flipV="1">
          <a:off x="8750300" y="13297993"/>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104214</xdr:rowOff>
    </xdr:from>
    <xdr:to>
      <xdr:col>45</xdr:col>
      <xdr:colOff>177800</xdr:colOff>
      <xdr:row>77</xdr:row>
      <xdr:rowOff>134305</xdr:rowOff>
    </xdr:to>
    <xdr:cxnSp macro="">
      <xdr:nvCxnSpPr>
        <xdr:cNvPr id="412" name="直線コネクタ 411"/>
        <xdr:cNvCxnSpPr/>
      </xdr:nvCxnSpPr>
      <xdr:spPr>
        <a:xfrm flipV="1">
          <a:off x="7861300" y="13305864"/>
          <a:ext cx="889000" cy="3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134305</xdr:rowOff>
    </xdr:from>
    <xdr:to>
      <xdr:col>41</xdr:col>
      <xdr:colOff>50800</xdr:colOff>
      <xdr:row>77</xdr:row>
      <xdr:rowOff>148394</xdr:rowOff>
    </xdr:to>
    <xdr:cxnSp macro="">
      <xdr:nvCxnSpPr>
        <xdr:cNvPr id="415" name="直線コネクタ 414"/>
        <xdr:cNvCxnSpPr/>
      </xdr:nvCxnSpPr>
      <xdr:spPr>
        <a:xfrm flipV="1">
          <a:off x="6972300" y="13335955"/>
          <a:ext cx="8890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44879</xdr:rowOff>
    </xdr:from>
    <xdr:to>
      <xdr:col>55</xdr:col>
      <xdr:colOff>50800</xdr:colOff>
      <xdr:row>77</xdr:row>
      <xdr:rowOff>146479</xdr:rowOff>
    </xdr:to>
    <xdr:sp macro="" textlink="">
      <xdr:nvSpPr>
        <xdr:cNvPr id="425" name="楕円 424"/>
        <xdr:cNvSpPr/>
      </xdr:nvSpPr>
      <xdr:spPr>
        <a:xfrm>
          <a:off x="10426700" y="132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67756</xdr:rowOff>
    </xdr:from>
    <xdr:ext cx="534377" cy="259045"/>
    <xdr:sp macro="" textlink="">
      <xdr:nvSpPr>
        <xdr:cNvPr id="426" name="商工費該当値テキスト"/>
        <xdr:cNvSpPr txBox="1"/>
      </xdr:nvSpPr>
      <xdr:spPr>
        <a:xfrm>
          <a:off x="10528300" y="1309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45543</xdr:rowOff>
    </xdr:from>
    <xdr:to>
      <xdr:col>50</xdr:col>
      <xdr:colOff>165100</xdr:colOff>
      <xdr:row>77</xdr:row>
      <xdr:rowOff>147143</xdr:rowOff>
    </xdr:to>
    <xdr:sp macro="" textlink="">
      <xdr:nvSpPr>
        <xdr:cNvPr id="427" name="楕円 426"/>
        <xdr:cNvSpPr/>
      </xdr:nvSpPr>
      <xdr:spPr>
        <a:xfrm>
          <a:off x="9588500" y="132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163670</xdr:rowOff>
    </xdr:from>
    <xdr:ext cx="534377" cy="259045"/>
    <xdr:sp macro="" textlink="">
      <xdr:nvSpPr>
        <xdr:cNvPr id="428" name="テキスト ボックス 427"/>
        <xdr:cNvSpPr txBox="1"/>
      </xdr:nvSpPr>
      <xdr:spPr>
        <a:xfrm>
          <a:off x="9372111" y="130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53414</xdr:rowOff>
    </xdr:from>
    <xdr:to>
      <xdr:col>46</xdr:col>
      <xdr:colOff>38100</xdr:colOff>
      <xdr:row>77</xdr:row>
      <xdr:rowOff>155014</xdr:rowOff>
    </xdr:to>
    <xdr:sp macro="" textlink="">
      <xdr:nvSpPr>
        <xdr:cNvPr id="429" name="楕円 428"/>
        <xdr:cNvSpPr/>
      </xdr:nvSpPr>
      <xdr:spPr>
        <a:xfrm>
          <a:off x="8699500" y="132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xdr:rowOff>
    </xdr:from>
    <xdr:ext cx="534377" cy="259045"/>
    <xdr:sp macro="" textlink="">
      <xdr:nvSpPr>
        <xdr:cNvPr id="430" name="テキスト ボックス 429"/>
        <xdr:cNvSpPr txBox="1"/>
      </xdr:nvSpPr>
      <xdr:spPr>
        <a:xfrm>
          <a:off x="8483111" y="1303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83505</xdr:rowOff>
    </xdr:from>
    <xdr:to>
      <xdr:col>41</xdr:col>
      <xdr:colOff>101600</xdr:colOff>
      <xdr:row>78</xdr:row>
      <xdr:rowOff>13655</xdr:rowOff>
    </xdr:to>
    <xdr:sp macro="" textlink="">
      <xdr:nvSpPr>
        <xdr:cNvPr id="431" name="楕円 430"/>
        <xdr:cNvSpPr/>
      </xdr:nvSpPr>
      <xdr:spPr>
        <a:xfrm>
          <a:off x="7810500" y="132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30182</xdr:rowOff>
    </xdr:from>
    <xdr:ext cx="534377" cy="259045"/>
    <xdr:sp macro="" textlink="">
      <xdr:nvSpPr>
        <xdr:cNvPr id="432" name="テキスト ボックス 431"/>
        <xdr:cNvSpPr txBox="1"/>
      </xdr:nvSpPr>
      <xdr:spPr>
        <a:xfrm>
          <a:off x="7594111" y="1306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97594</xdr:rowOff>
    </xdr:from>
    <xdr:to>
      <xdr:col>36</xdr:col>
      <xdr:colOff>165100</xdr:colOff>
      <xdr:row>78</xdr:row>
      <xdr:rowOff>27744</xdr:rowOff>
    </xdr:to>
    <xdr:sp macro="" textlink="">
      <xdr:nvSpPr>
        <xdr:cNvPr id="433" name="楕円 432"/>
        <xdr:cNvSpPr/>
      </xdr:nvSpPr>
      <xdr:spPr>
        <a:xfrm>
          <a:off x="6921500" y="132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44271</xdr:rowOff>
    </xdr:from>
    <xdr:ext cx="534377" cy="259045"/>
    <xdr:sp macro="" textlink="">
      <xdr:nvSpPr>
        <xdr:cNvPr id="434" name="テキスト ボックス 433"/>
        <xdr:cNvSpPr txBox="1"/>
      </xdr:nvSpPr>
      <xdr:spPr>
        <a:xfrm>
          <a:off x="6705111" y="130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158255</xdr:rowOff>
    </xdr:from>
    <xdr:to>
      <xdr:col>55</xdr:col>
      <xdr:colOff>0</xdr:colOff>
      <xdr:row>95</xdr:row>
      <xdr:rowOff>54288</xdr:rowOff>
    </xdr:to>
    <xdr:cxnSp macro="">
      <xdr:nvCxnSpPr>
        <xdr:cNvPr id="463" name="直線コネクタ 462"/>
        <xdr:cNvCxnSpPr/>
      </xdr:nvCxnSpPr>
      <xdr:spPr>
        <a:xfrm flipV="1">
          <a:off x="9639300" y="16274555"/>
          <a:ext cx="838200" cy="6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70038</xdr:rowOff>
    </xdr:from>
    <xdr:to>
      <xdr:col>50</xdr:col>
      <xdr:colOff>114300</xdr:colOff>
      <xdr:row>95</xdr:row>
      <xdr:rowOff>54288</xdr:rowOff>
    </xdr:to>
    <xdr:cxnSp macro="">
      <xdr:nvCxnSpPr>
        <xdr:cNvPr id="466" name="直線コネクタ 465"/>
        <xdr:cNvCxnSpPr/>
      </xdr:nvCxnSpPr>
      <xdr:spPr>
        <a:xfrm>
          <a:off x="8750300" y="16014888"/>
          <a:ext cx="889000" cy="3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70038</xdr:rowOff>
    </xdr:from>
    <xdr:to>
      <xdr:col>45</xdr:col>
      <xdr:colOff>177800</xdr:colOff>
      <xdr:row>94</xdr:row>
      <xdr:rowOff>38033</xdr:rowOff>
    </xdr:to>
    <xdr:cxnSp macro="">
      <xdr:nvCxnSpPr>
        <xdr:cNvPr id="469" name="直線コネクタ 468"/>
        <xdr:cNvCxnSpPr/>
      </xdr:nvCxnSpPr>
      <xdr:spPr>
        <a:xfrm flipV="1">
          <a:off x="7861300" y="16014888"/>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37471</xdr:rowOff>
    </xdr:from>
    <xdr:to>
      <xdr:col>41</xdr:col>
      <xdr:colOff>50800</xdr:colOff>
      <xdr:row>94</xdr:row>
      <xdr:rowOff>38033</xdr:rowOff>
    </xdr:to>
    <xdr:cxnSp macro="">
      <xdr:nvCxnSpPr>
        <xdr:cNvPr id="472" name="直線コネクタ 471"/>
        <xdr:cNvCxnSpPr/>
      </xdr:nvCxnSpPr>
      <xdr:spPr>
        <a:xfrm>
          <a:off x="6972300" y="16153771"/>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58648</xdr:rowOff>
    </xdr:from>
    <xdr:ext cx="534377" cy="259045"/>
    <xdr:sp macro="" textlink="">
      <xdr:nvSpPr>
        <xdr:cNvPr id="474" name="テキスト ボックス 473"/>
        <xdr:cNvSpPr txBox="1"/>
      </xdr:nvSpPr>
      <xdr:spPr>
        <a:xfrm>
          <a:off x="7594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139267</xdr:rowOff>
    </xdr:from>
    <xdr:ext cx="534377" cy="259045"/>
    <xdr:sp macro="" textlink="">
      <xdr:nvSpPr>
        <xdr:cNvPr id="476" name="テキスト ボックス 475"/>
        <xdr:cNvSpPr txBox="1"/>
      </xdr:nvSpPr>
      <xdr:spPr>
        <a:xfrm>
          <a:off x="6705111" y="16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107455</xdr:rowOff>
    </xdr:from>
    <xdr:to>
      <xdr:col>55</xdr:col>
      <xdr:colOff>50800</xdr:colOff>
      <xdr:row>95</xdr:row>
      <xdr:rowOff>37605</xdr:rowOff>
    </xdr:to>
    <xdr:sp macro="" textlink="">
      <xdr:nvSpPr>
        <xdr:cNvPr id="482" name="楕円 481"/>
        <xdr:cNvSpPr/>
      </xdr:nvSpPr>
      <xdr:spPr>
        <a:xfrm>
          <a:off x="10426700" y="162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130332</xdr:rowOff>
    </xdr:from>
    <xdr:ext cx="534377" cy="259045"/>
    <xdr:sp macro="" textlink="">
      <xdr:nvSpPr>
        <xdr:cNvPr id="483" name="土木費該当値テキスト"/>
        <xdr:cNvSpPr txBox="1"/>
      </xdr:nvSpPr>
      <xdr:spPr>
        <a:xfrm>
          <a:off x="10528300" y="1607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3488</xdr:rowOff>
    </xdr:from>
    <xdr:to>
      <xdr:col>50</xdr:col>
      <xdr:colOff>165100</xdr:colOff>
      <xdr:row>95</xdr:row>
      <xdr:rowOff>105088</xdr:rowOff>
    </xdr:to>
    <xdr:sp macro="" textlink="">
      <xdr:nvSpPr>
        <xdr:cNvPr id="484" name="楕円 483"/>
        <xdr:cNvSpPr/>
      </xdr:nvSpPr>
      <xdr:spPr>
        <a:xfrm>
          <a:off x="9588500" y="162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121615</xdr:rowOff>
    </xdr:from>
    <xdr:ext cx="534377" cy="259045"/>
    <xdr:sp macro="" textlink="">
      <xdr:nvSpPr>
        <xdr:cNvPr id="485" name="テキスト ボックス 484"/>
        <xdr:cNvSpPr txBox="1"/>
      </xdr:nvSpPr>
      <xdr:spPr>
        <a:xfrm>
          <a:off x="9372111" y="1606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19238</xdr:rowOff>
    </xdr:from>
    <xdr:to>
      <xdr:col>46</xdr:col>
      <xdr:colOff>38100</xdr:colOff>
      <xdr:row>93</xdr:row>
      <xdr:rowOff>120838</xdr:rowOff>
    </xdr:to>
    <xdr:sp macro="" textlink="">
      <xdr:nvSpPr>
        <xdr:cNvPr id="486" name="楕円 485"/>
        <xdr:cNvSpPr/>
      </xdr:nvSpPr>
      <xdr:spPr>
        <a:xfrm>
          <a:off x="8699500" y="159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137365</xdr:rowOff>
    </xdr:from>
    <xdr:ext cx="599010" cy="259045"/>
    <xdr:sp macro="" textlink="">
      <xdr:nvSpPr>
        <xdr:cNvPr id="487" name="テキスト ボックス 486"/>
        <xdr:cNvSpPr txBox="1"/>
      </xdr:nvSpPr>
      <xdr:spPr>
        <a:xfrm>
          <a:off x="8450795" y="1573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158683</xdr:rowOff>
    </xdr:from>
    <xdr:to>
      <xdr:col>41</xdr:col>
      <xdr:colOff>101600</xdr:colOff>
      <xdr:row>94</xdr:row>
      <xdr:rowOff>88833</xdr:rowOff>
    </xdr:to>
    <xdr:sp macro="" textlink="">
      <xdr:nvSpPr>
        <xdr:cNvPr id="488" name="楕円 487"/>
        <xdr:cNvSpPr/>
      </xdr:nvSpPr>
      <xdr:spPr>
        <a:xfrm>
          <a:off x="7810500" y="161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105360</xdr:rowOff>
    </xdr:from>
    <xdr:ext cx="599010" cy="259045"/>
    <xdr:sp macro="" textlink="">
      <xdr:nvSpPr>
        <xdr:cNvPr id="489" name="テキスト ボックス 488"/>
        <xdr:cNvSpPr txBox="1"/>
      </xdr:nvSpPr>
      <xdr:spPr>
        <a:xfrm>
          <a:off x="7561795" y="1587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158121</xdr:rowOff>
    </xdr:from>
    <xdr:to>
      <xdr:col>36</xdr:col>
      <xdr:colOff>165100</xdr:colOff>
      <xdr:row>94</xdr:row>
      <xdr:rowOff>88271</xdr:rowOff>
    </xdr:to>
    <xdr:sp macro="" textlink="">
      <xdr:nvSpPr>
        <xdr:cNvPr id="490" name="楕円 489"/>
        <xdr:cNvSpPr/>
      </xdr:nvSpPr>
      <xdr:spPr>
        <a:xfrm>
          <a:off x="6921500" y="161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104798</xdr:rowOff>
    </xdr:from>
    <xdr:ext cx="599010" cy="259045"/>
    <xdr:sp macro="" textlink="">
      <xdr:nvSpPr>
        <xdr:cNvPr id="491" name="テキスト ボックス 490"/>
        <xdr:cNvSpPr txBox="1"/>
      </xdr:nvSpPr>
      <xdr:spPr>
        <a:xfrm>
          <a:off x="6672795" y="1587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70450</xdr:rowOff>
    </xdr:from>
    <xdr:to>
      <xdr:col>85</xdr:col>
      <xdr:colOff>127000</xdr:colOff>
      <xdr:row>37</xdr:row>
      <xdr:rowOff>93931</xdr:rowOff>
    </xdr:to>
    <xdr:cxnSp macro="">
      <xdr:nvCxnSpPr>
        <xdr:cNvPr id="522" name="直線コネクタ 521"/>
        <xdr:cNvCxnSpPr/>
      </xdr:nvCxnSpPr>
      <xdr:spPr>
        <a:xfrm flipV="1">
          <a:off x="15481300" y="6414100"/>
          <a:ext cx="8382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43476</xdr:rowOff>
    </xdr:from>
    <xdr:to>
      <xdr:col>81</xdr:col>
      <xdr:colOff>50800</xdr:colOff>
      <xdr:row>37</xdr:row>
      <xdr:rowOff>93931</xdr:rowOff>
    </xdr:to>
    <xdr:cxnSp macro="">
      <xdr:nvCxnSpPr>
        <xdr:cNvPr id="525" name="直線コネクタ 524"/>
        <xdr:cNvCxnSpPr/>
      </xdr:nvCxnSpPr>
      <xdr:spPr>
        <a:xfrm>
          <a:off x="14592300" y="6387126"/>
          <a:ext cx="88900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43476</xdr:rowOff>
    </xdr:from>
    <xdr:to>
      <xdr:col>76</xdr:col>
      <xdr:colOff>114300</xdr:colOff>
      <xdr:row>37</xdr:row>
      <xdr:rowOff>157727</xdr:rowOff>
    </xdr:to>
    <xdr:cxnSp macro="">
      <xdr:nvCxnSpPr>
        <xdr:cNvPr id="528" name="直線コネクタ 527"/>
        <xdr:cNvCxnSpPr/>
      </xdr:nvCxnSpPr>
      <xdr:spPr>
        <a:xfrm flipV="1">
          <a:off x="13703300" y="6387126"/>
          <a:ext cx="889000" cy="1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154886</xdr:rowOff>
    </xdr:from>
    <xdr:to>
      <xdr:col>71</xdr:col>
      <xdr:colOff>177800</xdr:colOff>
      <xdr:row>37</xdr:row>
      <xdr:rowOff>157727</xdr:rowOff>
    </xdr:to>
    <xdr:cxnSp macro="">
      <xdr:nvCxnSpPr>
        <xdr:cNvPr id="531" name="直線コネクタ 530"/>
        <xdr:cNvCxnSpPr/>
      </xdr:nvCxnSpPr>
      <xdr:spPr>
        <a:xfrm>
          <a:off x="12814300" y="6498536"/>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19650</xdr:rowOff>
    </xdr:from>
    <xdr:to>
      <xdr:col>85</xdr:col>
      <xdr:colOff>177800</xdr:colOff>
      <xdr:row>37</xdr:row>
      <xdr:rowOff>121250</xdr:rowOff>
    </xdr:to>
    <xdr:sp macro="" textlink="">
      <xdr:nvSpPr>
        <xdr:cNvPr id="541" name="楕円 540"/>
        <xdr:cNvSpPr/>
      </xdr:nvSpPr>
      <xdr:spPr>
        <a:xfrm>
          <a:off x="16268700" y="63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169527</xdr:rowOff>
    </xdr:from>
    <xdr:ext cx="534377" cy="259045"/>
    <xdr:sp macro="" textlink="">
      <xdr:nvSpPr>
        <xdr:cNvPr id="542" name="消防費該当値テキスト"/>
        <xdr:cNvSpPr txBox="1"/>
      </xdr:nvSpPr>
      <xdr:spPr>
        <a:xfrm>
          <a:off x="16370300" y="634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43131</xdr:rowOff>
    </xdr:from>
    <xdr:to>
      <xdr:col>81</xdr:col>
      <xdr:colOff>101600</xdr:colOff>
      <xdr:row>37</xdr:row>
      <xdr:rowOff>144731</xdr:rowOff>
    </xdr:to>
    <xdr:sp macro="" textlink="">
      <xdr:nvSpPr>
        <xdr:cNvPr id="543" name="楕円 542"/>
        <xdr:cNvSpPr/>
      </xdr:nvSpPr>
      <xdr:spPr>
        <a:xfrm>
          <a:off x="15430500" y="638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135858</xdr:rowOff>
    </xdr:from>
    <xdr:ext cx="534377" cy="259045"/>
    <xdr:sp macro="" textlink="">
      <xdr:nvSpPr>
        <xdr:cNvPr id="544" name="テキスト ボックス 543"/>
        <xdr:cNvSpPr txBox="1"/>
      </xdr:nvSpPr>
      <xdr:spPr>
        <a:xfrm>
          <a:off x="15214111" y="64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164126</xdr:rowOff>
    </xdr:from>
    <xdr:to>
      <xdr:col>76</xdr:col>
      <xdr:colOff>165100</xdr:colOff>
      <xdr:row>37</xdr:row>
      <xdr:rowOff>94276</xdr:rowOff>
    </xdr:to>
    <xdr:sp macro="" textlink="">
      <xdr:nvSpPr>
        <xdr:cNvPr id="545" name="楕円 544"/>
        <xdr:cNvSpPr/>
      </xdr:nvSpPr>
      <xdr:spPr>
        <a:xfrm>
          <a:off x="14541500" y="63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85403</xdr:rowOff>
    </xdr:from>
    <xdr:ext cx="534377" cy="259045"/>
    <xdr:sp macro="" textlink="">
      <xdr:nvSpPr>
        <xdr:cNvPr id="546" name="テキスト ボックス 545"/>
        <xdr:cNvSpPr txBox="1"/>
      </xdr:nvSpPr>
      <xdr:spPr>
        <a:xfrm>
          <a:off x="14325111" y="642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106927</xdr:rowOff>
    </xdr:from>
    <xdr:to>
      <xdr:col>72</xdr:col>
      <xdr:colOff>38100</xdr:colOff>
      <xdr:row>38</xdr:row>
      <xdr:rowOff>37077</xdr:rowOff>
    </xdr:to>
    <xdr:sp macro="" textlink="">
      <xdr:nvSpPr>
        <xdr:cNvPr id="547" name="楕円 546"/>
        <xdr:cNvSpPr/>
      </xdr:nvSpPr>
      <xdr:spPr>
        <a:xfrm>
          <a:off x="13652500" y="64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28204</xdr:rowOff>
    </xdr:from>
    <xdr:ext cx="534377" cy="259045"/>
    <xdr:sp macro="" textlink="">
      <xdr:nvSpPr>
        <xdr:cNvPr id="548" name="テキスト ボックス 547"/>
        <xdr:cNvSpPr txBox="1"/>
      </xdr:nvSpPr>
      <xdr:spPr>
        <a:xfrm>
          <a:off x="13436111" y="65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104086</xdr:rowOff>
    </xdr:from>
    <xdr:to>
      <xdr:col>67</xdr:col>
      <xdr:colOff>101600</xdr:colOff>
      <xdr:row>38</xdr:row>
      <xdr:rowOff>34235</xdr:rowOff>
    </xdr:to>
    <xdr:sp macro="" textlink="">
      <xdr:nvSpPr>
        <xdr:cNvPr id="549" name="楕円 548"/>
        <xdr:cNvSpPr/>
      </xdr:nvSpPr>
      <xdr:spPr>
        <a:xfrm>
          <a:off x="12763500" y="6447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25363</xdr:rowOff>
    </xdr:from>
    <xdr:ext cx="534377" cy="259045"/>
    <xdr:sp macro="" textlink="">
      <xdr:nvSpPr>
        <xdr:cNvPr id="550" name="テキスト ボックス 549"/>
        <xdr:cNvSpPr txBox="1"/>
      </xdr:nvSpPr>
      <xdr:spPr>
        <a:xfrm>
          <a:off x="12547111" y="654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17361</xdr:rowOff>
    </xdr:from>
    <xdr:to>
      <xdr:col>85</xdr:col>
      <xdr:colOff>127000</xdr:colOff>
      <xdr:row>57</xdr:row>
      <xdr:rowOff>51437</xdr:rowOff>
    </xdr:to>
    <xdr:cxnSp macro="">
      <xdr:nvCxnSpPr>
        <xdr:cNvPr id="579" name="直線コネクタ 578"/>
        <xdr:cNvCxnSpPr/>
      </xdr:nvCxnSpPr>
      <xdr:spPr>
        <a:xfrm flipV="1">
          <a:off x="15481300" y="9790011"/>
          <a:ext cx="838200" cy="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51437</xdr:rowOff>
    </xdr:from>
    <xdr:to>
      <xdr:col>81</xdr:col>
      <xdr:colOff>50800</xdr:colOff>
      <xdr:row>57</xdr:row>
      <xdr:rowOff>67805</xdr:rowOff>
    </xdr:to>
    <xdr:cxnSp macro="">
      <xdr:nvCxnSpPr>
        <xdr:cNvPr id="582" name="直線コネクタ 581"/>
        <xdr:cNvCxnSpPr/>
      </xdr:nvCxnSpPr>
      <xdr:spPr>
        <a:xfrm flipV="1">
          <a:off x="14592300" y="9824087"/>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66136</xdr:rowOff>
    </xdr:from>
    <xdr:to>
      <xdr:col>76</xdr:col>
      <xdr:colOff>114300</xdr:colOff>
      <xdr:row>57</xdr:row>
      <xdr:rowOff>67805</xdr:rowOff>
    </xdr:to>
    <xdr:cxnSp macro="">
      <xdr:nvCxnSpPr>
        <xdr:cNvPr id="585" name="直線コネクタ 584"/>
        <xdr:cNvCxnSpPr/>
      </xdr:nvCxnSpPr>
      <xdr:spPr>
        <a:xfrm>
          <a:off x="13703300" y="9838786"/>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66136</xdr:rowOff>
    </xdr:from>
    <xdr:to>
      <xdr:col>71</xdr:col>
      <xdr:colOff>177800</xdr:colOff>
      <xdr:row>57</xdr:row>
      <xdr:rowOff>103284</xdr:rowOff>
    </xdr:to>
    <xdr:cxnSp macro="">
      <xdr:nvCxnSpPr>
        <xdr:cNvPr id="588" name="直線コネクタ 587"/>
        <xdr:cNvCxnSpPr/>
      </xdr:nvCxnSpPr>
      <xdr:spPr>
        <a:xfrm flipV="1">
          <a:off x="12814300" y="9838786"/>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138011</xdr:rowOff>
    </xdr:from>
    <xdr:to>
      <xdr:col>85</xdr:col>
      <xdr:colOff>177800</xdr:colOff>
      <xdr:row>57</xdr:row>
      <xdr:rowOff>68161</xdr:rowOff>
    </xdr:to>
    <xdr:sp macro="" textlink="">
      <xdr:nvSpPr>
        <xdr:cNvPr id="598" name="楕円 597"/>
        <xdr:cNvSpPr/>
      </xdr:nvSpPr>
      <xdr:spPr>
        <a:xfrm>
          <a:off x="16268700" y="97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116438</xdr:rowOff>
    </xdr:from>
    <xdr:ext cx="534377" cy="259045"/>
    <xdr:sp macro="" textlink="">
      <xdr:nvSpPr>
        <xdr:cNvPr id="599" name="教育費該当値テキスト"/>
        <xdr:cNvSpPr txBox="1"/>
      </xdr:nvSpPr>
      <xdr:spPr>
        <a:xfrm>
          <a:off x="16370300" y="971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637</xdr:rowOff>
    </xdr:from>
    <xdr:to>
      <xdr:col>81</xdr:col>
      <xdr:colOff>101600</xdr:colOff>
      <xdr:row>57</xdr:row>
      <xdr:rowOff>102237</xdr:rowOff>
    </xdr:to>
    <xdr:sp macro="" textlink="">
      <xdr:nvSpPr>
        <xdr:cNvPr id="600" name="楕円 599"/>
        <xdr:cNvSpPr/>
      </xdr:nvSpPr>
      <xdr:spPr>
        <a:xfrm>
          <a:off x="15430500" y="977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93364</xdr:rowOff>
    </xdr:from>
    <xdr:ext cx="534377" cy="259045"/>
    <xdr:sp macro="" textlink="">
      <xdr:nvSpPr>
        <xdr:cNvPr id="601" name="テキスト ボックス 600"/>
        <xdr:cNvSpPr txBox="1"/>
      </xdr:nvSpPr>
      <xdr:spPr>
        <a:xfrm>
          <a:off x="15214111" y="98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17005</xdr:rowOff>
    </xdr:from>
    <xdr:to>
      <xdr:col>76</xdr:col>
      <xdr:colOff>165100</xdr:colOff>
      <xdr:row>57</xdr:row>
      <xdr:rowOff>118605</xdr:rowOff>
    </xdr:to>
    <xdr:sp macro="" textlink="">
      <xdr:nvSpPr>
        <xdr:cNvPr id="602" name="楕円 601"/>
        <xdr:cNvSpPr/>
      </xdr:nvSpPr>
      <xdr:spPr>
        <a:xfrm>
          <a:off x="14541500" y="97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109732</xdr:rowOff>
    </xdr:from>
    <xdr:ext cx="534377" cy="259045"/>
    <xdr:sp macro="" textlink="">
      <xdr:nvSpPr>
        <xdr:cNvPr id="603" name="テキスト ボックス 602"/>
        <xdr:cNvSpPr txBox="1"/>
      </xdr:nvSpPr>
      <xdr:spPr>
        <a:xfrm>
          <a:off x="14325111" y="98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15336</xdr:rowOff>
    </xdr:from>
    <xdr:to>
      <xdr:col>72</xdr:col>
      <xdr:colOff>38100</xdr:colOff>
      <xdr:row>57</xdr:row>
      <xdr:rowOff>116936</xdr:rowOff>
    </xdr:to>
    <xdr:sp macro="" textlink="">
      <xdr:nvSpPr>
        <xdr:cNvPr id="604" name="楕円 603"/>
        <xdr:cNvSpPr/>
      </xdr:nvSpPr>
      <xdr:spPr>
        <a:xfrm>
          <a:off x="13652500" y="97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108063</xdr:rowOff>
    </xdr:from>
    <xdr:ext cx="534377" cy="259045"/>
    <xdr:sp macro="" textlink="">
      <xdr:nvSpPr>
        <xdr:cNvPr id="605" name="テキスト ボックス 604"/>
        <xdr:cNvSpPr txBox="1"/>
      </xdr:nvSpPr>
      <xdr:spPr>
        <a:xfrm>
          <a:off x="13436111" y="98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52484</xdr:rowOff>
    </xdr:from>
    <xdr:to>
      <xdr:col>67</xdr:col>
      <xdr:colOff>101600</xdr:colOff>
      <xdr:row>57</xdr:row>
      <xdr:rowOff>154084</xdr:rowOff>
    </xdr:to>
    <xdr:sp macro="" textlink="">
      <xdr:nvSpPr>
        <xdr:cNvPr id="606" name="楕円 605"/>
        <xdr:cNvSpPr/>
      </xdr:nvSpPr>
      <xdr:spPr>
        <a:xfrm>
          <a:off x="12763500" y="98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145211</xdr:rowOff>
    </xdr:from>
    <xdr:ext cx="534377" cy="259045"/>
    <xdr:sp macro="" textlink="">
      <xdr:nvSpPr>
        <xdr:cNvPr id="607" name="テキスト ボックス 606"/>
        <xdr:cNvSpPr txBox="1"/>
      </xdr:nvSpPr>
      <xdr:spPr>
        <a:xfrm>
          <a:off x="12547111" y="99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29922</xdr:rowOff>
    </xdr:from>
    <xdr:to>
      <xdr:col>85</xdr:col>
      <xdr:colOff>127000</xdr:colOff>
      <xdr:row>97</xdr:row>
      <xdr:rowOff>34745</xdr:rowOff>
    </xdr:to>
    <xdr:cxnSp macro="">
      <xdr:nvCxnSpPr>
        <xdr:cNvPr id="693" name="直線コネクタ 692"/>
        <xdr:cNvCxnSpPr/>
      </xdr:nvCxnSpPr>
      <xdr:spPr>
        <a:xfrm flipV="1">
          <a:off x="15481300" y="16660572"/>
          <a:ext cx="8382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17090</xdr:rowOff>
    </xdr:from>
    <xdr:to>
      <xdr:col>81</xdr:col>
      <xdr:colOff>50800</xdr:colOff>
      <xdr:row>97</xdr:row>
      <xdr:rowOff>34745</xdr:rowOff>
    </xdr:to>
    <xdr:cxnSp macro="">
      <xdr:nvCxnSpPr>
        <xdr:cNvPr id="696" name="直線コネクタ 695"/>
        <xdr:cNvCxnSpPr/>
      </xdr:nvCxnSpPr>
      <xdr:spPr>
        <a:xfrm>
          <a:off x="14592300" y="16647740"/>
          <a:ext cx="889000" cy="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8556</xdr:rowOff>
    </xdr:from>
    <xdr:to>
      <xdr:col>76</xdr:col>
      <xdr:colOff>114300</xdr:colOff>
      <xdr:row>97</xdr:row>
      <xdr:rowOff>17090</xdr:rowOff>
    </xdr:to>
    <xdr:cxnSp macro="">
      <xdr:nvCxnSpPr>
        <xdr:cNvPr id="699" name="直線コネクタ 698"/>
        <xdr:cNvCxnSpPr/>
      </xdr:nvCxnSpPr>
      <xdr:spPr>
        <a:xfrm>
          <a:off x="13703300" y="16639206"/>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167334</xdr:rowOff>
    </xdr:from>
    <xdr:to>
      <xdr:col>71</xdr:col>
      <xdr:colOff>177800</xdr:colOff>
      <xdr:row>97</xdr:row>
      <xdr:rowOff>8556</xdr:rowOff>
    </xdr:to>
    <xdr:cxnSp macro="">
      <xdr:nvCxnSpPr>
        <xdr:cNvPr id="702" name="直線コネクタ 701"/>
        <xdr:cNvCxnSpPr/>
      </xdr:nvCxnSpPr>
      <xdr:spPr>
        <a:xfrm>
          <a:off x="12814300" y="16626534"/>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150572</xdr:rowOff>
    </xdr:from>
    <xdr:to>
      <xdr:col>85</xdr:col>
      <xdr:colOff>177800</xdr:colOff>
      <xdr:row>97</xdr:row>
      <xdr:rowOff>80722</xdr:rowOff>
    </xdr:to>
    <xdr:sp macro="" textlink="">
      <xdr:nvSpPr>
        <xdr:cNvPr id="712" name="楕円 711"/>
        <xdr:cNvSpPr/>
      </xdr:nvSpPr>
      <xdr:spPr>
        <a:xfrm>
          <a:off x="16268700" y="16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1999</xdr:rowOff>
    </xdr:from>
    <xdr:ext cx="534377" cy="259045"/>
    <xdr:sp macro="" textlink="">
      <xdr:nvSpPr>
        <xdr:cNvPr id="713" name="公債費該当値テキスト"/>
        <xdr:cNvSpPr txBox="1"/>
      </xdr:nvSpPr>
      <xdr:spPr>
        <a:xfrm>
          <a:off x="16370300" y="1646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155395</xdr:rowOff>
    </xdr:from>
    <xdr:to>
      <xdr:col>81</xdr:col>
      <xdr:colOff>101600</xdr:colOff>
      <xdr:row>97</xdr:row>
      <xdr:rowOff>85545</xdr:rowOff>
    </xdr:to>
    <xdr:sp macro="" textlink="">
      <xdr:nvSpPr>
        <xdr:cNvPr id="714" name="楕円 713"/>
        <xdr:cNvSpPr/>
      </xdr:nvSpPr>
      <xdr:spPr>
        <a:xfrm>
          <a:off x="15430500" y="166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102072</xdr:rowOff>
    </xdr:from>
    <xdr:ext cx="534377" cy="259045"/>
    <xdr:sp macro="" textlink="">
      <xdr:nvSpPr>
        <xdr:cNvPr id="715" name="テキスト ボックス 714"/>
        <xdr:cNvSpPr txBox="1"/>
      </xdr:nvSpPr>
      <xdr:spPr>
        <a:xfrm>
          <a:off x="15214111" y="1638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137740</xdr:rowOff>
    </xdr:from>
    <xdr:to>
      <xdr:col>76</xdr:col>
      <xdr:colOff>165100</xdr:colOff>
      <xdr:row>97</xdr:row>
      <xdr:rowOff>67890</xdr:rowOff>
    </xdr:to>
    <xdr:sp macro="" textlink="">
      <xdr:nvSpPr>
        <xdr:cNvPr id="716" name="楕円 715"/>
        <xdr:cNvSpPr/>
      </xdr:nvSpPr>
      <xdr:spPr>
        <a:xfrm>
          <a:off x="14541500" y="165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84417</xdr:rowOff>
    </xdr:from>
    <xdr:ext cx="534377" cy="259045"/>
    <xdr:sp macro="" textlink="">
      <xdr:nvSpPr>
        <xdr:cNvPr id="717" name="テキスト ボックス 716"/>
        <xdr:cNvSpPr txBox="1"/>
      </xdr:nvSpPr>
      <xdr:spPr>
        <a:xfrm>
          <a:off x="14325111" y="1637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129206</xdr:rowOff>
    </xdr:from>
    <xdr:to>
      <xdr:col>72</xdr:col>
      <xdr:colOff>38100</xdr:colOff>
      <xdr:row>97</xdr:row>
      <xdr:rowOff>59356</xdr:rowOff>
    </xdr:to>
    <xdr:sp macro="" textlink="">
      <xdr:nvSpPr>
        <xdr:cNvPr id="718" name="楕円 717"/>
        <xdr:cNvSpPr/>
      </xdr:nvSpPr>
      <xdr:spPr>
        <a:xfrm>
          <a:off x="13652500" y="165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75883</xdr:rowOff>
    </xdr:from>
    <xdr:ext cx="534377" cy="259045"/>
    <xdr:sp macro="" textlink="">
      <xdr:nvSpPr>
        <xdr:cNvPr id="719" name="テキスト ボックス 718"/>
        <xdr:cNvSpPr txBox="1"/>
      </xdr:nvSpPr>
      <xdr:spPr>
        <a:xfrm>
          <a:off x="13436111" y="163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116534</xdr:rowOff>
    </xdr:from>
    <xdr:to>
      <xdr:col>67</xdr:col>
      <xdr:colOff>101600</xdr:colOff>
      <xdr:row>97</xdr:row>
      <xdr:rowOff>46684</xdr:rowOff>
    </xdr:to>
    <xdr:sp macro="" textlink="">
      <xdr:nvSpPr>
        <xdr:cNvPr id="720" name="楕円 719"/>
        <xdr:cNvSpPr/>
      </xdr:nvSpPr>
      <xdr:spPr>
        <a:xfrm>
          <a:off x="12763500" y="165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63211</xdr:rowOff>
    </xdr:from>
    <xdr:ext cx="599010" cy="259045"/>
    <xdr:sp macro="" textlink="">
      <xdr:nvSpPr>
        <xdr:cNvPr id="721" name="テキスト ボックス 720"/>
        <xdr:cNvSpPr txBox="1"/>
      </xdr:nvSpPr>
      <xdr:spPr>
        <a:xfrm>
          <a:off x="12514795" y="1635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については、生活保護受給者数が多いことや老人福祉施設の運営等により扶助費が類似団体より高い水準にあるほか、国民保険事業会計等への繰出金が多額であることや保育所統合による建設工事費等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生ごみ堆肥化施設を整備したことにより一時的に伸びているが、各年度とも類似団体より高い水準にある。また、市立病院への繰出金等やごみ収集運搬等に多額の経費を要している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・労働費については、平成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年度に解散した第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セクターへの貸付金の減により経費が減少しているが、他の貸付事業により類似団体より高い水準となっている。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・商工費については、中小企業等や第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セクターへの貸付金により類似団体より高い水準となっているが、年度内に返済されているため財政運営に影響のないものである。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・土木費については、除排雪経費が多額なほか下水道会計への繰出金により類似団体より高い水準である要因となっている。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今後も人口減少により普通交付税が減少すると想定されるものの、第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期美唄市総合計画後期基本計画や中期財政運営基本方針の着実な推進により健全な財政運営に努める。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年度に策定した経営健全化計画の着実な推進により、平成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年度より連結実質赤字比率が解消された。また、上記計画及び自主財政健全化計画に基づき、平成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年度に資金不足額が解消されたため引き続き普通会計及び他会計の健全な財政運営に努める。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国の景気対策に呼応して行った建設事業や下水道整備に係る多額の市債を発行したことによる公債費負担や、旧緑資源機構営土地改良事業負担金・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国営土地改良事業負担金等の多額な公債費に準ずる費用により、高い水準となっている。このため、第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期美唄市総合計画後期基本計画と整合性を図りながら普通建設事業の重点化と新規発行地方債の抑制に努め、比率の低減を図る。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国の景気対策に呼応して行った建設事業や下水道整備に係る多額の市債を発行したことによる市債残高の増大、区画整理事業の用地取得による債務負担行為の増大などにより、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高い水準となっている。このため、第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期美唄市総合計画後期基本計画と整合性を図りながら、市債発行の抑制及び債務負担の計画的な解消に努め、比率の低減を図る。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年度決算剰余金（実質収支）の</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1/2</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である</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2.1</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億円を財政調整基金、その他特定目的基金についても、ふるさと納税による寄附金等</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1.9.</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億円を積み立てた一方、記録的な大雪により除排雪経費が増額となったことから、財政調整基金から</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1.1</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億円を取り崩したほか、各事業の財源としてその他特定目的基金</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1.3</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億円を取り崩したこと等により、基金全体としては</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1.6</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ja-JP" sz="1100" b="0" u="none">
              <a:solidFill>
                <a:schemeClr val="dk1"/>
              </a:solidFill>
              <a:effectLst/>
              <a:latin typeface="ＭＳ Ｐゴシック" panose="020B0600070205080204" pitchFamily="50" charset="-128"/>
              <a:ea typeface="ＭＳ Ｐゴシック" panose="020B0600070205080204" pitchFamily="50" charset="-128"/>
              <a:cs typeface="+mn-cs"/>
            </a:rPr>
            <a:t>現下の厳しい財政状況</a:t>
          </a:r>
          <a:r>
            <a:rPr lang="ja-JP" altLang="en-US" sz="1100" b="0" u="none">
              <a:solidFill>
                <a:schemeClr val="dk1"/>
              </a:solidFill>
              <a:effectLst/>
              <a:latin typeface="ＭＳ Ｐゴシック" panose="020B0600070205080204" pitchFamily="50" charset="-128"/>
              <a:ea typeface="ＭＳ Ｐゴシック" panose="020B0600070205080204" pitchFamily="50" charset="-128"/>
              <a:cs typeface="+mn-cs"/>
            </a:rPr>
            <a:t>と併せ、</a:t>
          </a:r>
          <a:r>
            <a:rPr lang="ja-JP" altLang="ja-JP" sz="1100" b="0" u="none">
              <a:solidFill>
                <a:schemeClr val="dk1"/>
              </a:solidFill>
              <a:effectLst/>
              <a:latin typeface="ＭＳ Ｐゴシック" panose="020B0600070205080204" pitchFamily="50" charset="-128"/>
              <a:ea typeface="ＭＳ Ｐゴシック" panose="020B0600070205080204" pitchFamily="50" charset="-128"/>
              <a:cs typeface="+mn-cs"/>
            </a:rPr>
            <a:t>行政サービスの維持及び設置目的の推進を図る観点から、基金の積極的な活用を前提</a:t>
          </a:r>
          <a:r>
            <a:rPr lang="ja-JP" altLang="en-US" sz="1100" b="0" u="none">
              <a:solidFill>
                <a:schemeClr val="dk1"/>
              </a:solidFill>
              <a:effectLst/>
              <a:latin typeface="ＭＳ Ｐゴシック" panose="020B0600070205080204" pitchFamily="50" charset="-128"/>
              <a:ea typeface="ＭＳ Ｐゴシック" panose="020B0600070205080204" pitchFamily="50" charset="-128"/>
              <a:cs typeface="+mn-cs"/>
            </a:rPr>
            <a:t>とした</a:t>
          </a:r>
          <a:r>
            <a:rPr lang="ja-JP" altLang="ja-JP" sz="1100" b="0" u="none">
              <a:solidFill>
                <a:schemeClr val="dk1"/>
              </a:solidFill>
              <a:effectLst/>
              <a:latin typeface="ＭＳ Ｐゴシック" panose="020B0600070205080204" pitchFamily="50" charset="-128"/>
              <a:ea typeface="ＭＳ Ｐゴシック" panose="020B0600070205080204" pitchFamily="50" charset="-128"/>
              <a:cs typeface="+mn-cs"/>
            </a:rPr>
            <a:t>運用指針の変更等、所要の見直しを行う</a:t>
          </a:r>
          <a:r>
            <a:rPr lang="ja-JP" altLang="en-US" sz="1100" b="0" u="none">
              <a:solidFill>
                <a:schemeClr val="dk1"/>
              </a:solidFill>
              <a:effectLst/>
              <a:latin typeface="ＭＳ Ｐゴシック" panose="020B0600070205080204" pitchFamily="50" charset="-128"/>
              <a:ea typeface="ＭＳ Ｐゴシック" panose="020B0600070205080204" pitchFamily="50" charset="-128"/>
              <a:cs typeface="+mn-cs"/>
            </a:rPr>
            <a:t>こととしている。</a:t>
          </a:r>
          <a:endParaRPr kumimoji="1" lang="en-US" altLang="ja-JP" sz="1300" b="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u="none">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・福祉基金：高齢化社会に対応した在宅福祉の向上、健康づくり、生きがいづくり等地域福祉の推進及びその他福祉の増進</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・青少年育成基金：本市の青少年の健全育成並びに教育、文化及びスポーツ活動を支援</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・農業振興基金：：本市における農業後継者及び生産組織の育成等農業の振興を図る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・過疎地域自立促進特別事業基金：過疎計画搭載事業の財源として１億円を充当する一方、１億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・医療等拠点施設整備基金：新病院建設に伴い平成</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年以降は積立なしの見込み</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年度決算剰余金の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を下回らない額を積み立てたことによる増加。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、人口減少等を背景とし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市税や地方交付税等の減少等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収支不足額が増加し、財政調整基金からの繰入により収支均衡を図る形となり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残高は減少していく見込み</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・預金利子の増。</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現状、取崩しの予定はない。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22,211
22,160
277.69
15,503,600
15,488,001
8,658
8,610,617
16,850,427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当市の有形固定資産原価償却率は、類似団体平均より高い水準にある。</a:t>
          </a:r>
        </a:p>
        <a:p>
          <a:r>
            <a:rPr kumimoji="1" lang="ja-JP" altLang="en-US" sz="1100">
              <a:latin typeface="ＭＳ Ｐゴシック" panose="020B0600070205080204" pitchFamily="50" charset="-128"/>
              <a:ea typeface="ＭＳ Ｐゴシック" panose="020B0600070205080204" pitchFamily="50" charset="-128"/>
            </a:rPr>
            <a:t>　今後は美唄市公共施設等総合管理計画に基づき、各関係部署と連携を図り、施設等の管理及び利用状況や人口動向、財政状況を把握しながら、コスト削減や財源確保に努める。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20796</xdr:rowOff>
    </xdr:from>
    <xdr:to>
      <xdr:col>19</xdr:col>
      <xdr:colOff>187325</xdr:colOff>
      <xdr:row>30</xdr:row>
      <xdr:rowOff>122396</xdr:rowOff>
    </xdr:to>
    <xdr:sp macro="" textlink="">
      <xdr:nvSpPr>
        <xdr:cNvPr id="82" name="楕円 81"/>
        <xdr:cNvSpPr/>
      </xdr:nvSpPr>
      <xdr:spPr>
        <a:xfrm>
          <a:off x="4000500" y="59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33831</xdr:rowOff>
    </xdr:from>
    <xdr:ext cx="405111" cy="259045"/>
    <xdr:sp macro="" textlink="">
      <xdr:nvSpPr>
        <xdr:cNvPr id="83"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4"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138923</xdr:rowOff>
    </xdr:from>
    <xdr:ext cx="405111" cy="259045"/>
    <xdr:sp macro="" textlink="">
      <xdr:nvSpPr>
        <xdr:cNvPr id="85" name="n_1mainValue有形固定資産減価償却率"/>
        <xdr:cNvSpPr txBox="1"/>
      </xdr:nvSpPr>
      <xdr:spPr>
        <a:xfrm>
          <a:off x="3836044" y="5711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8" name="正方形/長方形 87"/>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債務償還可能年数は類似団体と比較して高い水準にあるものの、第</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期美唄市総合計画後期基本計画と整合性を図りながら、市債発行の抑制及び債務負担の計画的な解消に努め、数値の低減を図る。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8618</xdr:rowOff>
    </xdr:from>
    <xdr:to>
      <xdr:col>76</xdr:col>
      <xdr:colOff>73025</xdr:colOff>
      <xdr:row>28</xdr:row>
      <xdr:rowOff>110218</xdr:rowOff>
    </xdr:to>
    <xdr:sp macro="" textlink="">
      <xdr:nvSpPr>
        <xdr:cNvPr id="128" name="楕円 127"/>
        <xdr:cNvSpPr/>
      </xdr:nvSpPr>
      <xdr:spPr>
        <a:xfrm>
          <a:off x="147447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31495</xdr:rowOff>
    </xdr:from>
    <xdr:ext cx="405111" cy="259045"/>
    <xdr:sp macro="" textlink="">
      <xdr:nvSpPr>
        <xdr:cNvPr id="129" name="債務償還可能年数該当値テキスト"/>
        <xdr:cNvSpPr txBox="1"/>
      </xdr:nvSpPr>
      <xdr:spPr>
        <a:xfrm>
          <a:off x="14846300" y="5432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22,211
22,160
277.69
15,503,600
15,488,001
8,658
8,610,617
16,850,427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0" name="楕円 69"/>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46372</xdr:rowOff>
    </xdr:from>
    <xdr:ext cx="405111" cy="259045"/>
    <xdr:sp macro="" textlink="">
      <xdr:nvSpPr>
        <xdr:cNvPr id="71"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32402</xdr:rowOff>
    </xdr:from>
    <xdr:ext cx="405111" cy="259045"/>
    <xdr:sp macro="" textlink="">
      <xdr:nvSpPr>
        <xdr:cNvPr id="73" name="n_1main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147669</xdr:rowOff>
    </xdr:from>
    <xdr:to>
      <xdr:col>50</xdr:col>
      <xdr:colOff>165100</xdr:colOff>
      <xdr:row>40</xdr:row>
      <xdr:rowOff>77819</xdr:rowOff>
    </xdr:to>
    <xdr:sp macro="" textlink="">
      <xdr:nvSpPr>
        <xdr:cNvPr id="114" name="楕円 113"/>
        <xdr:cNvSpPr/>
      </xdr:nvSpPr>
      <xdr:spPr>
        <a:xfrm>
          <a:off x="9588500" y="68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58749</xdr:rowOff>
    </xdr:from>
    <xdr:ext cx="534377" cy="259045"/>
    <xdr:sp macro="" textlink="">
      <xdr:nvSpPr>
        <xdr:cNvPr id="115"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16"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68946</xdr:rowOff>
    </xdr:from>
    <xdr:ext cx="534377" cy="259045"/>
    <xdr:sp macro="" textlink="">
      <xdr:nvSpPr>
        <xdr:cNvPr id="117" name="n_1mainValue【道路】&#10;一人当たり延長"/>
        <xdr:cNvSpPr txBox="1"/>
      </xdr:nvSpPr>
      <xdr:spPr>
        <a:xfrm>
          <a:off x="9359411" y="69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49" name="フローチャート: 判断 148"/>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55" name="楕円 154"/>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103522</xdr:rowOff>
    </xdr:from>
    <xdr:ext cx="405111" cy="259045"/>
    <xdr:sp macro="" textlink="">
      <xdr:nvSpPr>
        <xdr:cNvPr id="156"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57"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118127</xdr:rowOff>
    </xdr:from>
    <xdr:ext cx="340478" cy="259045"/>
    <xdr:sp macro="" textlink="">
      <xdr:nvSpPr>
        <xdr:cNvPr id="158" name="n_1mainValue【橋りょう・トンネル】&#10;有形固定資産減価償却率"/>
        <xdr:cNvSpPr txBox="1"/>
      </xdr:nvSpPr>
      <xdr:spPr>
        <a:xfrm>
          <a:off x="3614361"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88" name="フローチャート: 判断 187"/>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119668</xdr:rowOff>
    </xdr:from>
    <xdr:to>
      <xdr:col>50</xdr:col>
      <xdr:colOff>165100</xdr:colOff>
      <xdr:row>64</xdr:row>
      <xdr:rowOff>49818</xdr:rowOff>
    </xdr:to>
    <xdr:sp macro="" textlink="">
      <xdr:nvSpPr>
        <xdr:cNvPr id="194" name="楕円 193"/>
        <xdr:cNvSpPr/>
      </xdr:nvSpPr>
      <xdr:spPr>
        <a:xfrm>
          <a:off x="9588500" y="109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93994</xdr:rowOff>
    </xdr:from>
    <xdr:ext cx="599010" cy="259045"/>
    <xdr:sp macro="" textlink="">
      <xdr:nvSpPr>
        <xdr:cNvPr id="195"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196"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40945</xdr:rowOff>
    </xdr:from>
    <xdr:ext cx="469744" cy="259045"/>
    <xdr:sp macro="" textlink="">
      <xdr:nvSpPr>
        <xdr:cNvPr id="197" name="n_1mainValue【橋りょう・トンネル】&#10;一人当たり有形固定資産（償却資産）額"/>
        <xdr:cNvSpPr txBox="1"/>
      </xdr:nvSpPr>
      <xdr:spPr>
        <a:xfrm>
          <a:off x="9391728" y="1101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0" name="フローチャート: 判断 229"/>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103505</xdr:rowOff>
    </xdr:from>
    <xdr:to>
      <xdr:col>20</xdr:col>
      <xdr:colOff>38100</xdr:colOff>
      <xdr:row>83</xdr:row>
      <xdr:rowOff>33655</xdr:rowOff>
    </xdr:to>
    <xdr:sp macro="" textlink="">
      <xdr:nvSpPr>
        <xdr:cNvPr id="236" name="楕円 235"/>
        <xdr:cNvSpPr/>
      </xdr:nvSpPr>
      <xdr:spPr>
        <a:xfrm>
          <a:off x="3746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36847</xdr:rowOff>
    </xdr:from>
    <xdr:ext cx="405111" cy="259045"/>
    <xdr:sp macro="" textlink="">
      <xdr:nvSpPr>
        <xdr:cNvPr id="237"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38"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24782</xdr:rowOff>
    </xdr:from>
    <xdr:ext cx="405111" cy="259045"/>
    <xdr:sp macro="" textlink="">
      <xdr:nvSpPr>
        <xdr:cNvPr id="239" name="n_1mainValue【公営住宅】&#10;有形固定資産減価償却率"/>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71" name="フローチャート: 判断 27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24257</xdr:rowOff>
    </xdr:from>
    <xdr:to>
      <xdr:col>50</xdr:col>
      <xdr:colOff>165100</xdr:colOff>
      <xdr:row>78</xdr:row>
      <xdr:rowOff>125857</xdr:rowOff>
    </xdr:to>
    <xdr:sp macro="" textlink="">
      <xdr:nvSpPr>
        <xdr:cNvPr id="277" name="楕円 276"/>
        <xdr:cNvSpPr/>
      </xdr:nvSpPr>
      <xdr:spPr>
        <a:xfrm>
          <a:off x="9588500" y="133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48785</xdr:rowOff>
    </xdr:from>
    <xdr:ext cx="469744" cy="259045"/>
    <xdr:sp macro="" textlink="">
      <xdr:nvSpPr>
        <xdr:cNvPr id="278"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79"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142384</xdr:rowOff>
    </xdr:from>
    <xdr:ext cx="469744" cy="259045"/>
    <xdr:sp macro="" textlink="">
      <xdr:nvSpPr>
        <xdr:cNvPr id="280" name="n_1mainValue【公営住宅】&#10;一人当たり面積"/>
        <xdr:cNvSpPr txBox="1"/>
      </xdr:nvSpPr>
      <xdr:spPr>
        <a:xfrm>
          <a:off x="9391727" y="1317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21" name="直線コネクタ 320"/>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22"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23" name="直線コネクタ 322"/>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5" name="直線コネクタ 32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26"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27" name="フローチャート: 判断 326"/>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28" name="フローチャート: 判断 327"/>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29" name="フローチャート: 判断 328"/>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335" name="楕円 334"/>
        <xdr:cNvSpPr/>
      </xdr:nvSpPr>
      <xdr:spPr>
        <a:xfrm>
          <a:off x="15430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5732</xdr:rowOff>
    </xdr:from>
    <xdr:ext cx="405111" cy="259045"/>
    <xdr:sp macro="" textlink="">
      <xdr:nvSpPr>
        <xdr:cNvPr id="336"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37"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338" name="n_1mainValue【認定こども園・幼稚園・保育所】&#10;有形固定資産減価償却率"/>
        <xdr:cNvSpPr txBox="1"/>
      </xdr:nvSpPr>
      <xdr:spPr>
        <a:xfrm>
          <a:off x="15266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60" name="直線コネクタ 359"/>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61"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62" name="直線コネクタ 361"/>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63"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64" name="直線コネクタ 363"/>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65"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66" name="フローチャート: 判断 365"/>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7" name="フローチャート: 判断 366"/>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68" name="フローチャート: 判断 367"/>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18542</xdr:rowOff>
    </xdr:from>
    <xdr:to>
      <xdr:col>112</xdr:col>
      <xdr:colOff>38100</xdr:colOff>
      <xdr:row>38</xdr:row>
      <xdr:rowOff>120142</xdr:rowOff>
    </xdr:to>
    <xdr:sp macro="" textlink="">
      <xdr:nvSpPr>
        <xdr:cNvPr id="374" name="楕円 373"/>
        <xdr:cNvSpPr/>
      </xdr:nvSpPr>
      <xdr:spPr>
        <a:xfrm>
          <a:off x="21272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115841</xdr:rowOff>
    </xdr:from>
    <xdr:ext cx="469744" cy="259045"/>
    <xdr:sp macro="" textlink="">
      <xdr:nvSpPr>
        <xdr:cNvPr id="375"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376"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136669</xdr:rowOff>
    </xdr:from>
    <xdr:ext cx="469744" cy="259045"/>
    <xdr:sp macro="" textlink="">
      <xdr:nvSpPr>
        <xdr:cNvPr id="377" name="n_1mainValue【認定こども園・幼稚園・保育所】&#10;一人当たり面積"/>
        <xdr:cNvSpPr txBox="1"/>
      </xdr:nvSpPr>
      <xdr:spPr>
        <a:xfrm>
          <a:off x="210757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02" name="直線コネクタ 401"/>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03"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04" name="直線コネクタ 403"/>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5"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6" name="直線コネクタ 40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07"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08" name="フローチャート: 判断 407"/>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09" name="フローチャート: 判断 408"/>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10" name="フローチャート: 判断 409"/>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46355</xdr:rowOff>
    </xdr:from>
    <xdr:to>
      <xdr:col>81</xdr:col>
      <xdr:colOff>101600</xdr:colOff>
      <xdr:row>58</xdr:row>
      <xdr:rowOff>147955</xdr:rowOff>
    </xdr:to>
    <xdr:sp macro="" textlink="">
      <xdr:nvSpPr>
        <xdr:cNvPr id="416" name="楕円 415"/>
        <xdr:cNvSpPr/>
      </xdr:nvSpPr>
      <xdr:spPr>
        <a:xfrm>
          <a:off x="15430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51452</xdr:rowOff>
    </xdr:from>
    <xdr:ext cx="405111" cy="259045"/>
    <xdr:sp macro="" textlink="">
      <xdr:nvSpPr>
        <xdr:cNvPr id="417"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18"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164482</xdr:rowOff>
    </xdr:from>
    <xdr:ext cx="405111" cy="259045"/>
    <xdr:sp macro="" textlink="">
      <xdr:nvSpPr>
        <xdr:cNvPr id="419" name="n_1mainValue【学校施設】&#10;有形固定資産減価償却率"/>
        <xdr:cNvSpPr txBox="1"/>
      </xdr:nvSpPr>
      <xdr:spPr>
        <a:xfrm>
          <a:off x="152660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9" name="テキスト ボックス 43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1" name="テキスト ボックス 44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3" name="テキスト ボックス 4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45" name="直線コネクタ 44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4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47" name="直線コネクタ 44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4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49" name="直線コネクタ 44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5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51" name="フローチャート: 判断 45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52" name="フローチャート: 判断 45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53" name="フローチャート: 判断 45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37919</xdr:rowOff>
    </xdr:from>
    <xdr:to>
      <xdr:col>112</xdr:col>
      <xdr:colOff>38100</xdr:colOff>
      <xdr:row>63</xdr:row>
      <xdr:rowOff>139519</xdr:rowOff>
    </xdr:to>
    <xdr:sp macro="" textlink="">
      <xdr:nvSpPr>
        <xdr:cNvPr id="459" name="楕円 458"/>
        <xdr:cNvSpPr/>
      </xdr:nvSpPr>
      <xdr:spPr>
        <a:xfrm>
          <a:off x="21272500" y="108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122191</xdr:rowOff>
    </xdr:from>
    <xdr:ext cx="469744" cy="259045"/>
    <xdr:sp macro="" textlink="">
      <xdr:nvSpPr>
        <xdr:cNvPr id="460"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61"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130646</xdr:rowOff>
    </xdr:from>
    <xdr:ext cx="469744" cy="259045"/>
    <xdr:sp macro="" textlink="">
      <xdr:nvSpPr>
        <xdr:cNvPr id="462" name="n_1mainValue【学校施設】&#10;一人当たり面積"/>
        <xdr:cNvSpPr txBox="1"/>
      </xdr:nvSpPr>
      <xdr:spPr>
        <a:xfrm>
          <a:off x="21075727" y="1093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8" name="正方形/長方形 47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9" name="正方形/長方形 4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0" name="正方形/長方形 4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1" name="正方形/長方形 4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2" name="正方形/長方形 4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3" name="正方形/長方形 4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4" name="正方形/長方形 4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5" name="正方形/長方形 4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正方形/長方形 4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7" name="テキスト ボックス 4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8" name="直線コネクタ 4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9" name="直線コネクタ 4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0" name="テキスト ボックス 4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1" name="直線コネクタ 4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2" name="テキスト ボックス 4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3" name="直線コネクタ 4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4" name="テキスト ボックス 4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5" name="直線コネクタ 4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6" name="テキスト ボックス 4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7" name="直線コネクタ 4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8" name="テキスト ボックス 4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9" name="直線コネクタ 4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0" name="テキスト ボックス 4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1" name="直線コネクタ 5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2" name="テキスト ボックス 5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04" name="直線コネクタ 50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0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06" name="直線コネクタ 50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8" name="直線コネクタ 5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0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10" name="フローチャート: 判断 50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11" name="フローチャート: 判断 51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12" name="フローチャート: 判断 511"/>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120106</xdr:rowOff>
    </xdr:from>
    <xdr:to>
      <xdr:col>81</xdr:col>
      <xdr:colOff>101600</xdr:colOff>
      <xdr:row>100</xdr:row>
      <xdr:rowOff>50256</xdr:rowOff>
    </xdr:to>
    <xdr:sp macro="" textlink="">
      <xdr:nvSpPr>
        <xdr:cNvPr id="518" name="楕円 517"/>
        <xdr:cNvSpPr/>
      </xdr:nvSpPr>
      <xdr:spPr>
        <a:xfrm>
          <a:off x="154305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70775</xdr:rowOff>
    </xdr:from>
    <xdr:ext cx="405111" cy="259045"/>
    <xdr:sp macro="" textlink="">
      <xdr:nvSpPr>
        <xdr:cNvPr id="519"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520"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66783</xdr:rowOff>
    </xdr:from>
    <xdr:ext cx="405111" cy="259045"/>
    <xdr:sp macro="" textlink="">
      <xdr:nvSpPr>
        <xdr:cNvPr id="521" name="n_1mainValue【公民館】&#10;有形固定資産減価償却率"/>
        <xdr:cNvSpPr txBox="1"/>
      </xdr:nvSpPr>
      <xdr:spPr>
        <a:xfrm>
          <a:off x="15266044" y="168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0" name="テキスト ボックス 5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1" name="直線コネクタ 5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2" name="直線コネクタ 5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3" name="テキスト ボックス 5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4" name="直線コネクタ 5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5" name="テキスト ボックス 5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6" name="直線コネクタ 5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7" name="テキスト ボックス 5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8" name="直線コネクタ 5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9" name="テキスト ボックス 5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0" name="直線コネクタ 5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1" name="テキスト ボックス 5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2" name="直線コネクタ 5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3" name="テキスト ボックス 5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545" name="直線コネクタ 544"/>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46"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47" name="直線コネクタ 546"/>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548"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549" name="直線コネクタ 548"/>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550"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51" name="フローチャート: 判断 550"/>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52" name="フローチャート: 判断 551"/>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553" name="フローチャート: 判断 552"/>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4" name="テキスト ボックス 5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5" name="テキスト ボックス 5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6" name="テキスト ボックス 5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7" name="テキスト ボックス 5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8" name="テキスト ボックス 5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27305</xdr:rowOff>
    </xdr:from>
    <xdr:to>
      <xdr:col>112</xdr:col>
      <xdr:colOff>38100</xdr:colOff>
      <xdr:row>108</xdr:row>
      <xdr:rowOff>128905</xdr:rowOff>
    </xdr:to>
    <xdr:sp macro="" textlink="">
      <xdr:nvSpPr>
        <xdr:cNvPr id="559" name="楕円 558"/>
        <xdr:cNvSpPr/>
      </xdr:nvSpPr>
      <xdr:spPr>
        <a:xfrm>
          <a:off x="212725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170197</xdr:rowOff>
    </xdr:from>
    <xdr:ext cx="469744" cy="259045"/>
    <xdr:sp macro="" textlink="">
      <xdr:nvSpPr>
        <xdr:cNvPr id="560"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561"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120032</xdr:rowOff>
    </xdr:from>
    <xdr:ext cx="469744" cy="259045"/>
    <xdr:sp macro="" textlink="">
      <xdr:nvSpPr>
        <xdr:cNvPr id="562" name="n_1mainValue【公民館】&#10;一人当たり面積"/>
        <xdr:cNvSpPr txBox="1"/>
      </xdr:nvSpPr>
      <xdr:spPr>
        <a:xfrm>
          <a:off x="21075727"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平均を大きく上回っている学校施設及び公民館に関しては、今後、修繕費の増加が想定されるため、美唄市公共施設等総合管理計画に基づき、施設の再編も含めた計画的な対策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また、住民一人当たり面積について、類似団体平均を大きく越える水準にある公営住宅についても、適正規模を踏まえた再編の検討が必要である。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22,211
22,160
277.69
15,503,600
15,488,001
8,658
8,610,617
16,850,427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24130</xdr:rowOff>
    </xdr:from>
    <xdr:to>
      <xdr:col>20</xdr:col>
      <xdr:colOff>38100</xdr:colOff>
      <xdr:row>35</xdr:row>
      <xdr:rowOff>125730</xdr:rowOff>
    </xdr:to>
    <xdr:sp macro="" textlink="">
      <xdr:nvSpPr>
        <xdr:cNvPr id="71" name="楕円 70"/>
        <xdr:cNvSpPr/>
      </xdr:nvSpPr>
      <xdr:spPr>
        <a:xfrm>
          <a:off x="374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142257</xdr:rowOff>
    </xdr:from>
    <xdr:ext cx="405111" cy="259045"/>
    <xdr:sp macro="" textlink="">
      <xdr:nvSpPr>
        <xdr:cNvPr id="72" name="n_1mainValue【図書館】&#10;有形固定資産減価償却率"/>
        <xdr:cNvSpPr txBox="1"/>
      </xdr:nvSpPr>
      <xdr:spPr>
        <a:xfrm>
          <a:off x="3582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4"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5" name="フローチャート: 判断 104"/>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6"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12" name="楕円 111"/>
        <xdr:cNvSpPr/>
      </xdr:nvSpPr>
      <xdr:spPr>
        <a:xfrm>
          <a:off x="9588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34307</xdr:rowOff>
    </xdr:from>
    <xdr:ext cx="469744" cy="259045"/>
    <xdr:sp macro="" textlink="">
      <xdr:nvSpPr>
        <xdr:cNvPr id="113" name="n_1mainValue【図書館】&#10;一人当たり面積"/>
        <xdr:cNvSpPr txBox="1"/>
      </xdr:nvSpPr>
      <xdr:spPr>
        <a:xfrm>
          <a:off x="93917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46"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47" name="フローチャート: 判断 146"/>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48"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54" name="楕円 153"/>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99077</xdr:rowOff>
    </xdr:from>
    <xdr:ext cx="405111" cy="259045"/>
    <xdr:sp macro="" textlink="">
      <xdr:nvSpPr>
        <xdr:cNvPr id="155" name="n_1mainValue【体育館・プー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8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88" name="フローチャート: 判断 187"/>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89"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137033</xdr:rowOff>
    </xdr:from>
    <xdr:to>
      <xdr:col>50</xdr:col>
      <xdr:colOff>165100</xdr:colOff>
      <xdr:row>64</xdr:row>
      <xdr:rowOff>67183</xdr:rowOff>
    </xdr:to>
    <xdr:sp macro="" textlink="">
      <xdr:nvSpPr>
        <xdr:cNvPr id="195" name="楕円 194"/>
        <xdr:cNvSpPr/>
      </xdr:nvSpPr>
      <xdr:spPr>
        <a:xfrm>
          <a:off x="9588500" y="10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58310</xdr:rowOff>
    </xdr:from>
    <xdr:ext cx="469744" cy="259045"/>
    <xdr:sp macro="" textlink="">
      <xdr:nvSpPr>
        <xdr:cNvPr id="196" name="n_1mainValue【体育館・プール】&#10;一人当たり面積"/>
        <xdr:cNvSpPr txBox="1"/>
      </xdr:nvSpPr>
      <xdr:spPr>
        <a:xfrm>
          <a:off x="9391727" y="110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21" name="直線コネクタ 220"/>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22"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23" name="直線コネクタ 222"/>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24"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25" name="直線コネクタ 224"/>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26"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27" name="フローチャート: 判断 226"/>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28" name="フローチャート: 判断 227"/>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29"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0" name="フローチャート: 判断 229"/>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31"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36830</xdr:rowOff>
    </xdr:from>
    <xdr:to>
      <xdr:col>20</xdr:col>
      <xdr:colOff>38100</xdr:colOff>
      <xdr:row>80</xdr:row>
      <xdr:rowOff>138430</xdr:rowOff>
    </xdr:to>
    <xdr:sp macro="" textlink="">
      <xdr:nvSpPr>
        <xdr:cNvPr id="237" name="楕円 236"/>
        <xdr:cNvSpPr/>
      </xdr:nvSpPr>
      <xdr:spPr>
        <a:xfrm>
          <a:off x="3746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154957</xdr:rowOff>
    </xdr:from>
    <xdr:ext cx="405111" cy="259045"/>
    <xdr:sp macro="" textlink="">
      <xdr:nvSpPr>
        <xdr:cNvPr id="238" name="n_1mainValue【福祉施設】&#10;有形固定資産減価償却率"/>
        <xdr:cNvSpPr txBox="1"/>
      </xdr:nvSpPr>
      <xdr:spPr>
        <a:xfrm>
          <a:off x="3582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60" name="直線コネクタ 25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6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62" name="直線コネクタ 26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6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64" name="直線コネクタ 26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6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66" name="フローチャート: 判断 26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67" name="フローチャート: 判断 26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70883</xdr:rowOff>
    </xdr:from>
    <xdr:ext cx="469744" cy="259045"/>
    <xdr:sp macro="" textlink="">
      <xdr:nvSpPr>
        <xdr:cNvPr id="268"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69" name="フローチャート: 判断 268"/>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70"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5587</xdr:rowOff>
    </xdr:from>
    <xdr:to>
      <xdr:col>50</xdr:col>
      <xdr:colOff>165100</xdr:colOff>
      <xdr:row>78</xdr:row>
      <xdr:rowOff>107187</xdr:rowOff>
    </xdr:to>
    <xdr:sp macro="" textlink="">
      <xdr:nvSpPr>
        <xdr:cNvPr id="276" name="楕円 275"/>
        <xdr:cNvSpPr/>
      </xdr:nvSpPr>
      <xdr:spPr>
        <a:xfrm>
          <a:off x="9588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76</xdr:row>
      <xdr:rowOff>123714</xdr:rowOff>
    </xdr:from>
    <xdr:ext cx="469744" cy="259045"/>
    <xdr:sp macro="" textlink="">
      <xdr:nvSpPr>
        <xdr:cNvPr id="277" name="n_1mainValue【福祉施設】&#10;一人当たり面積"/>
        <xdr:cNvSpPr txBox="1"/>
      </xdr:nvSpPr>
      <xdr:spPr>
        <a:xfrm>
          <a:off x="9391727" y="131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9" name="テキスト ボックス 28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7" name="テキスト ボックス 29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1" name="直線コネクタ 30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0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05" name="直線コネクタ 30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06"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07" name="フローチャート: 判断 306"/>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08" name="フローチャート: 判断 307"/>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09"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10" name="フローチャート: 判断 309"/>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311"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102870</xdr:rowOff>
    </xdr:from>
    <xdr:to>
      <xdr:col>20</xdr:col>
      <xdr:colOff>38100</xdr:colOff>
      <xdr:row>103</xdr:row>
      <xdr:rowOff>33020</xdr:rowOff>
    </xdr:to>
    <xdr:sp macro="" textlink="">
      <xdr:nvSpPr>
        <xdr:cNvPr id="317" name="楕円 316"/>
        <xdr:cNvSpPr/>
      </xdr:nvSpPr>
      <xdr:spPr>
        <a:xfrm>
          <a:off x="37465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49547</xdr:rowOff>
    </xdr:from>
    <xdr:ext cx="405111" cy="259045"/>
    <xdr:sp macro="" textlink="">
      <xdr:nvSpPr>
        <xdr:cNvPr id="318" name="n_1mainValue【市民会館】&#10;有形固定資産減価償却率"/>
        <xdr:cNvSpPr txBox="1"/>
      </xdr:nvSpPr>
      <xdr:spPr>
        <a:xfrm>
          <a:off x="35820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44" name="直線コネクタ 34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4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46" name="直線コネクタ 34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4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48" name="直線コネクタ 34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49"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50" name="フローチャート: 判断 34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51" name="フローチャート: 判断 35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52"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53" name="フローチャート: 判断 352"/>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54"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77651</xdr:rowOff>
    </xdr:from>
    <xdr:to>
      <xdr:col>50</xdr:col>
      <xdr:colOff>165100</xdr:colOff>
      <xdr:row>108</xdr:row>
      <xdr:rowOff>7801</xdr:rowOff>
    </xdr:to>
    <xdr:sp macro="" textlink="">
      <xdr:nvSpPr>
        <xdr:cNvPr id="360" name="楕円 359"/>
        <xdr:cNvSpPr/>
      </xdr:nvSpPr>
      <xdr:spPr>
        <a:xfrm>
          <a:off x="9588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170378</xdr:rowOff>
    </xdr:from>
    <xdr:ext cx="469744" cy="259045"/>
    <xdr:sp macro="" textlink="">
      <xdr:nvSpPr>
        <xdr:cNvPr id="361" name="n_1mainValue【市民会館】&#10;一人当たり面積"/>
        <xdr:cNvSpPr txBox="1"/>
      </xdr:nvSpPr>
      <xdr:spPr>
        <a:xfrm>
          <a:off x="93917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87" name="直線コネクタ 38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8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89" name="直線コネクタ 38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9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91" name="直線コネクタ 39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9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93" name="フローチャート: 判断 39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94" name="フローチャート: 判断 39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39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96" name="フローチャート: 判断 395"/>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397"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164193</xdr:rowOff>
    </xdr:from>
    <xdr:to>
      <xdr:col>81</xdr:col>
      <xdr:colOff>101600</xdr:colOff>
      <xdr:row>37</xdr:row>
      <xdr:rowOff>94343</xdr:rowOff>
    </xdr:to>
    <xdr:sp macro="" textlink="">
      <xdr:nvSpPr>
        <xdr:cNvPr id="403" name="楕円 402"/>
        <xdr:cNvSpPr/>
      </xdr:nvSpPr>
      <xdr:spPr>
        <a:xfrm>
          <a:off x="15430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85470</xdr:rowOff>
    </xdr:from>
    <xdr:ext cx="405111" cy="259045"/>
    <xdr:sp macro="" textlink="">
      <xdr:nvSpPr>
        <xdr:cNvPr id="404" name="n_1mainValue【一般廃棄物処理施設】&#10;有形固定資産減価償却率"/>
        <xdr:cNvSpPr txBox="1"/>
      </xdr:nvSpPr>
      <xdr:spPr>
        <a:xfrm>
          <a:off x="152660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26" name="直線コネクタ 425"/>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27"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28" name="直線コネクタ 427"/>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29"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30" name="直線コネクタ 429"/>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31"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32" name="フローチャート: 判断 431"/>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33" name="フローチャート: 判断 432"/>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81025</xdr:rowOff>
    </xdr:from>
    <xdr:ext cx="534377" cy="259045"/>
    <xdr:sp macro="" textlink="">
      <xdr:nvSpPr>
        <xdr:cNvPr id="434"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35" name="フローチャート: 判断 434"/>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36"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46454</xdr:rowOff>
    </xdr:from>
    <xdr:to>
      <xdr:col>112</xdr:col>
      <xdr:colOff>38100</xdr:colOff>
      <xdr:row>37</xdr:row>
      <xdr:rowOff>148054</xdr:rowOff>
    </xdr:to>
    <xdr:sp macro="" textlink="">
      <xdr:nvSpPr>
        <xdr:cNvPr id="442" name="楕円 441"/>
        <xdr:cNvSpPr/>
      </xdr:nvSpPr>
      <xdr:spPr>
        <a:xfrm>
          <a:off x="21272500" y="639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35</xdr:row>
      <xdr:rowOff>164581</xdr:rowOff>
    </xdr:from>
    <xdr:ext cx="599010" cy="259045"/>
    <xdr:sp macro="" textlink="">
      <xdr:nvSpPr>
        <xdr:cNvPr id="443" name="n_1mainValue【一般廃棄物処理施設】&#10;一人当たり有形固定資産（償却資産）額"/>
        <xdr:cNvSpPr txBox="1"/>
      </xdr:nvSpPr>
      <xdr:spPr>
        <a:xfrm>
          <a:off x="21011095" y="616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69" name="直線コネクタ 46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7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71" name="直線コネクタ 47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3" name="直線コネクタ 47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7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75" name="フローチャート: 判断 47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76" name="フローチャート: 判断 47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477"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78" name="フローチャート: 判断 477"/>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79"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485" name="楕円 484"/>
        <xdr:cNvSpPr/>
      </xdr:nvSpPr>
      <xdr:spPr>
        <a:xfrm>
          <a:off x="15430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47733</xdr:rowOff>
    </xdr:from>
    <xdr:ext cx="405111" cy="259045"/>
    <xdr:sp macro="" textlink="">
      <xdr:nvSpPr>
        <xdr:cNvPr id="486" name="n_1mainValue【保健センター・保健所】&#10;有形固定資産減価償却率"/>
        <xdr:cNvSpPr txBox="1"/>
      </xdr:nvSpPr>
      <xdr:spPr>
        <a:xfrm>
          <a:off x="15266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08" name="直線コネクタ 507"/>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09"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10" name="直線コネクタ 509"/>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2" name="直線コネクタ 51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13"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14" name="フローチャート: 判断 513"/>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15" name="フローチャート: 判断 514"/>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516"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17" name="フローチャート: 判断 516"/>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518"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116078</xdr:rowOff>
    </xdr:from>
    <xdr:to>
      <xdr:col>112</xdr:col>
      <xdr:colOff>38100</xdr:colOff>
      <xdr:row>62</xdr:row>
      <xdr:rowOff>46228</xdr:rowOff>
    </xdr:to>
    <xdr:sp macro="" textlink="">
      <xdr:nvSpPr>
        <xdr:cNvPr id="524" name="楕円 523"/>
        <xdr:cNvSpPr/>
      </xdr:nvSpPr>
      <xdr:spPr>
        <a:xfrm>
          <a:off x="2127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37355</xdr:rowOff>
    </xdr:from>
    <xdr:ext cx="469744" cy="259045"/>
    <xdr:sp macro="" textlink="">
      <xdr:nvSpPr>
        <xdr:cNvPr id="525" name="n_1mainValue【保健センター・保健所】&#10;一人当たり面積"/>
        <xdr:cNvSpPr txBox="1"/>
      </xdr:nvSpPr>
      <xdr:spPr>
        <a:xfrm>
          <a:off x="21075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51" name="直線コネクタ 550"/>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52"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53" name="直線コネクタ 552"/>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5" name="直線コネクタ 55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6"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7" name="フローチャート: 判断 55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8" name="フローチャート: 判断 55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559"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60" name="フローチャート: 判断 559"/>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61"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98334</xdr:rowOff>
    </xdr:from>
    <xdr:to>
      <xdr:col>81</xdr:col>
      <xdr:colOff>101600</xdr:colOff>
      <xdr:row>80</xdr:row>
      <xdr:rowOff>28484</xdr:rowOff>
    </xdr:to>
    <xdr:sp macro="" textlink="">
      <xdr:nvSpPr>
        <xdr:cNvPr id="567" name="楕円 566"/>
        <xdr:cNvSpPr/>
      </xdr:nvSpPr>
      <xdr:spPr>
        <a:xfrm>
          <a:off x="15430500" y="136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45011</xdr:rowOff>
    </xdr:from>
    <xdr:ext cx="405111" cy="259045"/>
    <xdr:sp macro="" textlink="">
      <xdr:nvSpPr>
        <xdr:cNvPr id="568" name="n_1mainValue【消防施設】&#10;有形固定資産減価償却率"/>
        <xdr:cNvSpPr txBox="1"/>
      </xdr:nvSpPr>
      <xdr:spPr>
        <a:xfrm>
          <a:off x="15266044" y="1341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7"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160038</xdr:rowOff>
    </xdr:from>
    <xdr:ext cx="469744" cy="259045"/>
    <xdr:sp macro="" textlink="">
      <xdr:nvSpPr>
        <xdr:cNvPr id="600"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01" name="フローチャート: 判断 600"/>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02"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55880</xdr:rowOff>
    </xdr:from>
    <xdr:to>
      <xdr:col>112</xdr:col>
      <xdr:colOff>38100</xdr:colOff>
      <xdr:row>83</xdr:row>
      <xdr:rowOff>157480</xdr:rowOff>
    </xdr:to>
    <xdr:sp macro="" textlink="">
      <xdr:nvSpPr>
        <xdr:cNvPr id="608" name="楕円 607"/>
        <xdr:cNvSpPr/>
      </xdr:nvSpPr>
      <xdr:spPr>
        <a:xfrm>
          <a:off x="2127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2557</xdr:rowOff>
    </xdr:from>
    <xdr:ext cx="469744" cy="259045"/>
    <xdr:sp macro="" textlink="">
      <xdr:nvSpPr>
        <xdr:cNvPr id="609" name="n_1mainValue【消防施設】&#10;一人当たり面積"/>
        <xdr:cNvSpPr txBox="1"/>
      </xdr:nvSpPr>
      <xdr:spPr>
        <a:xfrm>
          <a:off x="21075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5" name="直線コネクタ 63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7" name="直線コネクタ 63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9" name="直線コネクタ 63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0"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1" name="フローチャート: 判断 64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2" name="フローチャート: 判断 64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43"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44" name="フローチャート: 判断 64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45"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4173</xdr:rowOff>
    </xdr:from>
    <xdr:to>
      <xdr:col>81</xdr:col>
      <xdr:colOff>101600</xdr:colOff>
      <xdr:row>101</xdr:row>
      <xdr:rowOff>105773</xdr:rowOff>
    </xdr:to>
    <xdr:sp macro="" textlink="">
      <xdr:nvSpPr>
        <xdr:cNvPr id="651" name="楕円 650"/>
        <xdr:cNvSpPr/>
      </xdr:nvSpPr>
      <xdr:spPr>
        <a:xfrm>
          <a:off x="15430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122300</xdr:rowOff>
    </xdr:from>
    <xdr:ext cx="405111" cy="259045"/>
    <xdr:sp macro="" textlink="">
      <xdr:nvSpPr>
        <xdr:cNvPr id="652" name="n_1mainValue【庁舎】&#10;有形固定資産減価償却率"/>
        <xdr:cNvSpPr txBox="1"/>
      </xdr:nvSpPr>
      <xdr:spPr>
        <a:xfrm>
          <a:off x="152660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2" name="テキスト ボックス 6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76" name="直線コネクタ 67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7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78" name="直線コネクタ 67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7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0" name="直線コネクタ 67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8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2" name="フローチャート: 判断 68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3" name="フローチャート: 判断 68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684"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85" name="フローチャート: 判断 684"/>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686"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33020</xdr:rowOff>
    </xdr:from>
    <xdr:to>
      <xdr:col>112</xdr:col>
      <xdr:colOff>38100</xdr:colOff>
      <xdr:row>105</xdr:row>
      <xdr:rowOff>134620</xdr:rowOff>
    </xdr:to>
    <xdr:sp macro="" textlink="">
      <xdr:nvSpPr>
        <xdr:cNvPr id="692" name="楕円 691"/>
        <xdr:cNvSpPr/>
      </xdr:nvSpPr>
      <xdr:spPr>
        <a:xfrm>
          <a:off x="2127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125747</xdr:rowOff>
    </xdr:from>
    <xdr:ext cx="469744" cy="259045"/>
    <xdr:sp macro="" textlink="">
      <xdr:nvSpPr>
        <xdr:cNvPr id="693" name="n_1mainValue【庁舎】&#10;一人当たり面積"/>
        <xdr:cNvSpPr txBox="1"/>
      </xdr:nvSpPr>
      <xdr:spPr>
        <a:xfrm>
          <a:off x="210757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図書館・福祉施設・消防施設・市民会館・庁舎において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今後、修繕費の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が想定されるため、美唄市公共施設等総合管理計画に基づき、施設の再編も含めた計画的な対策を検討していく必要がある。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住民一人当たり面積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類似団体平均を大きく越える水準にある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の検討が必要である。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2157_&#32654;&#21764;&#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152.5</v>
          </cell>
        </row>
        <row r="53">
          <cell r="CN53">
            <v>61.7</v>
          </cell>
        </row>
        <row r="55">
          <cell r="AN55" t="str">
            <v>類似団体内平均値</v>
          </cell>
          <cell r="CN55">
            <v>54.6</v>
          </cell>
        </row>
        <row r="57">
          <cell r="CN57">
            <v>58.3</v>
          </cell>
        </row>
        <row r="72">
          <cell r="BP72" t="str">
            <v>H25</v>
          </cell>
          <cell r="BX72" t="str">
            <v>H26</v>
          </cell>
          <cell r="CF72" t="str">
            <v>H27</v>
          </cell>
          <cell r="CN72" t="str">
            <v>H28</v>
          </cell>
          <cell r="CV72" t="str">
            <v>H29</v>
          </cell>
        </row>
        <row r="73">
          <cell r="AN73" t="str">
            <v>当該団体値</v>
          </cell>
          <cell r="BP73">
            <v>193.3</v>
          </cell>
          <cell r="BX73">
            <v>181.1</v>
          </cell>
          <cell r="CF73">
            <v>170.9</v>
          </cell>
          <cell r="CN73">
            <v>152.5</v>
          </cell>
          <cell r="CV73">
            <v>144.5</v>
          </cell>
        </row>
        <row r="75">
          <cell r="BP75">
            <v>20.9</v>
          </cell>
          <cell r="BX75">
            <v>19</v>
          </cell>
          <cell r="CF75">
            <v>16.899999999999999</v>
          </cell>
          <cell r="CN75">
            <v>15.2</v>
          </cell>
          <cell r="CV75">
            <v>14.1</v>
          </cell>
        </row>
        <row r="77">
          <cell r="AN77" t="str">
            <v>類似団体内平均値</v>
          </cell>
          <cell r="BP77">
            <v>65.3</v>
          </cell>
          <cell r="BX77">
            <v>60.8</v>
          </cell>
          <cell r="CF77">
            <v>58.5</v>
          </cell>
          <cell r="CN77">
            <v>54.6</v>
          </cell>
          <cell r="CV77">
            <v>53.2</v>
          </cell>
        </row>
        <row r="79">
          <cell r="BP79">
            <v>12</v>
          </cell>
          <cell r="BX79">
            <v>11.1</v>
          </cell>
          <cell r="CF79">
            <v>10.7</v>
          </cell>
          <cell r="CN79">
            <v>10</v>
          </cell>
          <cell r="CV79">
            <v>9.8000000000000007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74</v>
      </c>
      <c r="C3" s="588"/>
      <c r="D3" s="588"/>
      <c r="E3" s="589"/>
      <c r="F3" s="589"/>
      <c r="G3" s="589"/>
      <c r="H3" s="589"/>
      <c r="I3" s="589"/>
      <c r="J3" s="589"/>
      <c r="K3" s="589"/>
      <c r="L3" s="589" t="s">
        <v>75</v>
      </c>
      <c r="M3" s="589"/>
      <c r="N3" s="589"/>
      <c r="O3" s="589"/>
      <c r="P3" s="589"/>
      <c r="Q3" s="589"/>
      <c r="R3" s="592"/>
      <c r="S3" s="592"/>
      <c r="T3" s="592"/>
      <c r="U3" s="592"/>
      <c r="V3" s="593"/>
      <c r="W3" s="486" t="s">
        <v>76</v>
      </c>
      <c r="X3" s="487"/>
      <c r="Y3" s="487"/>
      <c r="Z3" s="487"/>
      <c r="AA3" s="487"/>
      <c r="AB3" s="588"/>
      <c r="AC3" s="592" t="s">
        <v>77</v>
      </c>
      <c r="AD3" s="487"/>
      <c r="AE3" s="487"/>
      <c r="AF3" s="487"/>
      <c r="AG3" s="487"/>
      <c r="AH3" s="487"/>
      <c r="AI3" s="487"/>
      <c r="AJ3" s="487"/>
      <c r="AK3" s="487"/>
      <c r="AL3" s="554"/>
      <c r="AM3" s="486" t="s">
        <v>78</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79</v>
      </c>
      <c r="BO3" s="487"/>
      <c r="BP3" s="487"/>
      <c r="BQ3" s="487"/>
      <c r="BR3" s="487"/>
      <c r="BS3" s="487"/>
      <c r="BT3" s="487"/>
      <c r="BU3" s="554"/>
      <c r="BV3" s="486" t="s">
        <v>80</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81</v>
      </c>
      <c r="CU3" s="487"/>
      <c r="CV3" s="487"/>
      <c r="CW3" s="487"/>
      <c r="CX3" s="487"/>
      <c r="CY3" s="487"/>
      <c r="CZ3" s="487"/>
      <c r="DA3" s="554"/>
      <c r="DB3" s="486" t="s">
        <v>82</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83</v>
      </c>
      <c r="AZ4" s="400"/>
      <c r="BA4" s="400"/>
      <c r="BB4" s="400"/>
      <c r="BC4" s="400"/>
      <c r="BD4" s="400"/>
      <c r="BE4" s="400"/>
      <c r="BF4" s="400"/>
      <c r="BG4" s="400"/>
      <c r="BH4" s="400"/>
      <c r="BI4" s="400"/>
      <c r="BJ4" s="400"/>
      <c r="BK4" s="400"/>
      <c r="BL4" s="400"/>
      <c r="BM4" s="401"/>
      <c r="BN4" s="402">
        <v>15503600</v>
      </c>
      <c r="BO4" s="403"/>
      <c r="BP4" s="403"/>
      <c r="BQ4" s="403"/>
      <c r="BR4" s="403"/>
      <c r="BS4" s="403"/>
      <c r="BT4" s="403"/>
      <c r="BU4" s="404"/>
      <c r="BV4" s="402">
        <v>15984528</v>
      </c>
      <c r="BW4" s="403"/>
      <c r="BX4" s="403"/>
      <c r="BY4" s="403"/>
      <c r="BZ4" s="403"/>
      <c r="CA4" s="403"/>
      <c r="CB4" s="403"/>
      <c r="CC4" s="404"/>
      <c r="CD4" s="580" t="s">
        <v>84</v>
      </c>
      <c r="CE4" s="581"/>
      <c r="CF4" s="581"/>
      <c r="CG4" s="581"/>
      <c r="CH4" s="581"/>
      <c r="CI4" s="581"/>
      <c r="CJ4" s="581"/>
      <c r="CK4" s="581"/>
      <c r="CL4" s="581"/>
      <c r="CM4" s="581"/>
      <c r="CN4" s="581"/>
      <c r="CO4" s="581"/>
      <c r="CP4" s="581"/>
      <c r="CQ4" s="581"/>
      <c r="CR4" s="581"/>
      <c r="CS4" s="582"/>
      <c r="CT4" s="583">
        <v>0.1</v>
      </c>
      <c r="CU4" s="584"/>
      <c r="CV4" s="584"/>
      <c r="CW4" s="584"/>
      <c r="CX4" s="584"/>
      <c r="CY4" s="584"/>
      <c r="CZ4" s="584"/>
      <c r="DA4" s="585"/>
      <c r="DB4" s="583">
        <v>4.9000000000000004</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85</v>
      </c>
      <c r="AN5" s="381"/>
      <c r="AO5" s="381"/>
      <c r="AP5" s="381"/>
      <c r="AQ5" s="381"/>
      <c r="AR5" s="381"/>
      <c r="AS5" s="381"/>
      <c r="AT5" s="382"/>
      <c r="AU5" s="464" t="s">
        <v>86</v>
      </c>
      <c r="AV5" s="465"/>
      <c r="AW5" s="465"/>
      <c r="AX5" s="465"/>
      <c r="AY5" s="387" t="s">
        <v>87</v>
      </c>
      <c r="AZ5" s="388"/>
      <c r="BA5" s="388"/>
      <c r="BB5" s="388"/>
      <c r="BC5" s="388"/>
      <c r="BD5" s="388"/>
      <c r="BE5" s="388"/>
      <c r="BF5" s="388"/>
      <c r="BG5" s="388"/>
      <c r="BH5" s="388"/>
      <c r="BI5" s="388"/>
      <c r="BJ5" s="388"/>
      <c r="BK5" s="388"/>
      <c r="BL5" s="388"/>
      <c r="BM5" s="389"/>
      <c r="BN5" s="407">
        <v>15488001</v>
      </c>
      <c r="BO5" s="408"/>
      <c r="BP5" s="408"/>
      <c r="BQ5" s="408"/>
      <c r="BR5" s="408"/>
      <c r="BS5" s="408"/>
      <c r="BT5" s="408"/>
      <c r="BU5" s="409"/>
      <c r="BV5" s="407">
        <v>15558579</v>
      </c>
      <c r="BW5" s="408"/>
      <c r="BX5" s="408"/>
      <c r="BY5" s="408"/>
      <c r="BZ5" s="408"/>
      <c r="CA5" s="408"/>
      <c r="CB5" s="408"/>
      <c r="CC5" s="409"/>
      <c r="CD5" s="416" t="s">
        <v>88</v>
      </c>
      <c r="CE5" s="417"/>
      <c r="CF5" s="417"/>
      <c r="CG5" s="417"/>
      <c r="CH5" s="417"/>
      <c r="CI5" s="417"/>
      <c r="CJ5" s="417"/>
      <c r="CK5" s="417"/>
      <c r="CL5" s="417"/>
      <c r="CM5" s="417"/>
      <c r="CN5" s="417"/>
      <c r="CO5" s="417"/>
      <c r="CP5" s="417"/>
      <c r="CQ5" s="417"/>
      <c r="CR5" s="417"/>
      <c r="CS5" s="418"/>
      <c r="CT5" s="377">
        <v>102.8</v>
      </c>
      <c r="CU5" s="378"/>
      <c r="CV5" s="378"/>
      <c r="CW5" s="378"/>
      <c r="CX5" s="378"/>
      <c r="CY5" s="378"/>
      <c r="CZ5" s="378"/>
      <c r="DA5" s="379"/>
      <c r="DB5" s="377">
        <v>98.8</v>
      </c>
      <c r="DC5" s="378"/>
      <c r="DD5" s="378"/>
      <c r="DE5" s="378"/>
      <c r="DF5" s="378"/>
      <c r="DG5" s="378"/>
      <c r="DH5" s="378"/>
      <c r="DI5" s="379"/>
      <c r="DJ5" s="165"/>
      <c r="DK5" s="165"/>
      <c r="DL5" s="165"/>
      <c r="DM5" s="165"/>
      <c r="DN5" s="165"/>
      <c r="DO5" s="165"/>
    </row>
    <row r="6" spans="1:119" ht="18.75" customHeight="1" x14ac:dyDescent="0.15">
      <c r="A6" s="166"/>
      <c r="B6" s="560" t="s">
        <v>89</v>
      </c>
      <c r="C6" s="421"/>
      <c r="D6" s="421"/>
      <c r="E6" s="561"/>
      <c r="F6" s="561"/>
      <c r="G6" s="561"/>
      <c r="H6" s="561"/>
      <c r="I6" s="561"/>
      <c r="J6" s="561"/>
      <c r="K6" s="561"/>
      <c r="L6" s="561" t="s">
        <v>90</v>
      </c>
      <c r="M6" s="561"/>
      <c r="N6" s="561"/>
      <c r="O6" s="561"/>
      <c r="P6" s="561"/>
      <c r="Q6" s="561"/>
      <c r="R6" s="445"/>
      <c r="S6" s="445"/>
      <c r="T6" s="445"/>
      <c r="U6" s="445"/>
      <c r="V6" s="567"/>
      <c r="W6" s="498" t="s">
        <v>91</v>
      </c>
      <c r="X6" s="420"/>
      <c r="Y6" s="420"/>
      <c r="Z6" s="420"/>
      <c r="AA6" s="420"/>
      <c r="AB6" s="421"/>
      <c r="AC6" s="572" t="s">
        <v>92</v>
      </c>
      <c r="AD6" s="573"/>
      <c r="AE6" s="573"/>
      <c r="AF6" s="573"/>
      <c r="AG6" s="573"/>
      <c r="AH6" s="573"/>
      <c r="AI6" s="573"/>
      <c r="AJ6" s="573"/>
      <c r="AK6" s="573"/>
      <c r="AL6" s="574"/>
      <c r="AM6" s="476" t="s">
        <v>93</v>
      </c>
      <c r="AN6" s="381"/>
      <c r="AO6" s="381"/>
      <c r="AP6" s="381"/>
      <c r="AQ6" s="381"/>
      <c r="AR6" s="381"/>
      <c r="AS6" s="381"/>
      <c r="AT6" s="382"/>
      <c r="AU6" s="464" t="s">
        <v>86</v>
      </c>
      <c r="AV6" s="465"/>
      <c r="AW6" s="465"/>
      <c r="AX6" s="465"/>
      <c r="AY6" s="387" t="s">
        <v>94</v>
      </c>
      <c r="AZ6" s="388"/>
      <c r="BA6" s="388"/>
      <c r="BB6" s="388"/>
      <c r="BC6" s="388"/>
      <c r="BD6" s="388"/>
      <c r="BE6" s="388"/>
      <c r="BF6" s="388"/>
      <c r="BG6" s="388"/>
      <c r="BH6" s="388"/>
      <c r="BI6" s="388"/>
      <c r="BJ6" s="388"/>
      <c r="BK6" s="388"/>
      <c r="BL6" s="388"/>
      <c r="BM6" s="389"/>
      <c r="BN6" s="407">
        <v>15599</v>
      </c>
      <c r="BO6" s="408"/>
      <c r="BP6" s="408"/>
      <c r="BQ6" s="408"/>
      <c r="BR6" s="408"/>
      <c r="BS6" s="408"/>
      <c r="BT6" s="408"/>
      <c r="BU6" s="409"/>
      <c r="BV6" s="407">
        <v>425949</v>
      </c>
      <c r="BW6" s="408"/>
      <c r="BX6" s="408"/>
      <c r="BY6" s="408"/>
      <c r="BZ6" s="408"/>
      <c r="CA6" s="408"/>
      <c r="CB6" s="408"/>
      <c r="CC6" s="409"/>
      <c r="CD6" s="416" t="s">
        <v>95</v>
      </c>
      <c r="CE6" s="417"/>
      <c r="CF6" s="417"/>
      <c r="CG6" s="417"/>
      <c r="CH6" s="417"/>
      <c r="CI6" s="417"/>
      <c r="CJ6" s="417"/>
      <c r="CK6" s="417"/>
      <c r="CL6" s="417"/>
      <c r="CM6" s="417"/>
      <c r="CN6" s="417"/>
      <c r="CO6" s="417"/>
      <c r="CP6" s="417"/>
      <c r="CQ6" s="417"/>
      <c r="CR6" s="417"/>
      <c r="CS6" s="418"/>
      <c r="CT6" s="557">
        <v>107.3</v>
      </c>
      <c r="CU6" s="558"/>
      <c r="CV6" s="558"/>
      <c r="CW6" s="558"/>
      <c r="CX6" s="558"/>
      <c r="CY6" s="558"/>
      <c r="CZ6" s="558"/>
      <c r="DA6" s="559"/>
      <c r="DB6" s="557">
        <v>103</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96</v>
      </c>
      <c r="AN7" s="381"/>
      <c r="AO7" s="381"/>
      <c r="AP7" s="381"/>
      <c r="AQ7" s="381"/>
      <c r="AR7" s="381"/>
      <c r="AS7" s="381"/>
      <c r="AT7" s="382"/>
      <c r="AU7" s="464" t="s">
        <v>86</v>
      </c>
      <c r="AV7" s="465"/>
      <c r="AW7" s="465"/>
      <c r="AX7" s="465"/>
      <c r="AY7" s="387" t="s">
        <v>97</v>
      </c>
      <c r="AZ7" s="388"/>
      <c r="BA7" s="388"/>
      <c r="BB7" s="388"/>
      <c r="BC7" s="388"/>
      <c r="BD7" s="388"/>
      <c r="BE7" s="388"/>
      <c r="BF7" s="388"/>
      <c r="BG7" s="388"/>
      <c r="BH7" s="388"/>
      <c r="BI7" s="388"/>
      <c r="BJ7" s="388"/>
      <c r="BK7" s="388"/>
      <c r="BL7" s="388"/>
      <c r="BM7" s="389"/>
      <c r="BN7" s="407">
        <v>6941</v>
      </c>
      <c r="BO7" s="408"/>
      <c r="BP7" s="408"/>
      <c r="BQ7" s="408"/>
      <c r="BR7" s="408"/>
      <c r="BS7" s="408"/>
      <c r="BT7" s="408"/>
      <c r="BU7" s="409"/>
      <c r="BV7" s="407">
        <v>93</v>
      </c>
      <c r="BW7" s="408"/>
      <c r="BX7" s="408"/>
      <c r="BY7" s="408"/>
      <c r="BZ7" s="408"/>
      <c r="CA7" s="408"/>
      <c r="CB7" s="408"/>
      <c r="CC7" s="409"/>
      <c r="CD7" s="416" t="s">
        <v>98</v>
      </c>
      <c r="CE7" s="417"/>
      <c r="CF7" s="417"/>
      <c r="CG7" s="417"/>
      <c r="CH7" s="417"/>
      <c r="CI7" s="417"/>
      <c r="CJ7" s="417"/>
      <c r="CK7" s="417"/>
      <c r="CL7" s="417"/>
      <c r="CM7" s="417"/>
      <c r="CN7" s="417"/>
      <c r="CO7" s="417"/>
      <c r="CP7" s="417"/>
      <c r="CQ7" s="417"/>
      <c r="CR7" s="417"/>
      <c r="CS7" s="418"/>
      <c r="CT7" s="407">
        <v>8610617</v>
      </c>
      <c r="CU7" s="408"/>
      <c r="CV7" s="408"/>
      <c r="CW7" s="408"/>
      <c r="CX7" s="408"/>
      <c r="CY7" s="408"/>
      <c r="CZ7" s="408"/>
      <c r="DA7" s="409"/>
      <c r="DB7" s="407">
        <v>8761945</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99</v>
      </c>
      <c r="AN8" s="381"/>
      <c r="AO8" s="381"/>
      <c r="AP8" s="381"/>
      <c r="AQ8" s="381"/>
      <c r="AR8" s="381"/>
      <c r="AS8" s="381"/>
      <c r="AT8" s="382"/>
      <c r="AU8" s="464" t="s">
        <v>100</v>
      </c>
      <c r="AV8" s="465"/>
      <c r="AW8" s="465"/>
      <c r="AX8" s="465"/>
      <c r="AY8" s="387" t="s">
        <v>101</v>
      </c>
      <c r="AZ8" s="388"/>
      <c r="BA8" s="388"/>
      <c r="BB8" s="388"/>
      <c r="BC8" s="388"/>
      <c r="BD8" s="388"/>
      <c r="BE8" s="388"/>
      <c r="BF8" s="388"/>
      <c r="BG8" s="388"/>
      <c r="BH8" s="388"/>
      <c r="BI8" s="388"/>
      <c r="BJ8" s="388"/>
      <c r="BK8" s="388"/>
      <c r="BL8" s="388"/>
      <c r="BM8" s="389"/>
      <c r="BN8" s="407">
        <v>8658</v>
      </c>
      <c r="BO8" s="408"/>
      <c r="BP8" s="408"/>
      <c r="BQ8" s="408"/>
      <c r="BR8" s="408"/>
      <c r="BS8" s="408"/>
      <c r="BT8" s="408"/>
      <c r="BU8" s="409"/>
      <c r="BV8" s="407">
        <v>425856</v>
      </c>
      <c r="BW8" s="408"/>
      <c r="BX8" s="408"/>
      <c r="BY8" s="408"/>
      <c r="BZ8" s="408"/>
      <c r="CA8" s="408"/>
      <c r="CB8" s="408"/>
      <c r="CC8" s="409"/>
      <c r="CD8" s="416" t="s">
        <v>102</v>
      </c>
      <c r="CE8" s="417"/>
      <c r="CF8" s="417"/>
      <c r="CG8" s="417"/>
      <c r="CH8" s="417"/>
      <c r="CI8" s="417"/>
      <c r="CJ8" s="417"/>
      <c r="CK8" s="417"/>
      <c r="CL8" s="417"/>
      <c r="CM8" s="417"/>
      <c r="CN8" s="417"/>
      <c r="CO8" s="417"/>
      <c r="CP8" s="417"/>
      <c r="CQ8" s="417"/>
      <c r="CR8" s="417"/>
      <c r="CS8" s="418"/>
      <c r="CT8" s="520">
        <v>0.26</v>
      </c>
      <c r="CU8" s="521"/>
      <c r="CV8" s="521"/>
      <c r="CW8" s="521"/>
      <c r="CX8" s="521"/>
      <c r="CY8" s="521"/>
      <c r="CZ8" s="521"/>
      <c r="DA8" s="522"/>
      <c r="DB8" s="520">
        <v>0.26</v>
      </c>
      <c r="DC8" s="521"/>
      <c r="DD8" s="521"/>
      <c r="DE8" s="521"/>
      <c r="DF8" s="521"/>
      <c r="DG8" s="521"/>
      <c r="DH8" s="521"/>
      <c r="DI8" s="522"/>
      <c r="DJ8" s="165"/>
      <c r="DK8" s="165"/>
      <c r="DL8" s="165"/>
      <c r="DM8" s="165"/>
      <c r="DN8" s="165"/>
      <c r="DO8" s="165"/>
    </row>
    <row r="9" spans="1:119" ht="18.75" customHeight="1" thickBot="1" x14ac:dyDescent="0.2">
      <c r="A9" s="166"/>
      <c r="B9" s="546" t="s">
        <v>103</v>
      </c>
      <c r="C9" s="547"/>
      <c r="D9" s="547"/>
      <c r="E9" s="547"/>
      <c r="F9" s="547"/>
      <c r="G9" s="547"/>
      <c r="H9" s="547"/>
      <c r="I9" s="547"/>
      <c r="J9" s="547"/>
      <c r="K9" s="470"/>
      <c r="L9" s="548" t="s">
        <v>104</v>
      </c>
      <c r="M9" s="549"/>
      <c r="N9" s="549"/>
      <c r="O9" s="549"/>
      <c r="P9" s="549"/>
      <c r="Q9" s="550"/>
      <c r="R9" s="551">
        <v>23035</v>
      </c>
      <c r="S9" s="552"/>
      <c r="T9" s="552"/>
      <c r="U9" s="552"/>
      <c r="V9" s="553"/>
      <c r="W9" s="486" t="s">
        <v>105</v>
      </c>
      <c r="X9" s="487"/>
      <c r="Y9" s="487"/>
      <c r="Z9" s="487"/>
      <c r="AA9" s="487"/>
      <c r="AB9" s="487"/>
      <c r="AC9" s="487"/>
      <c r="AD9" s="487"/>
      <c r="AE9" s="487"/>
      <c r="AF9" s="487"/>
      <c r="AG9" s="487"/>
      <c r="AH9" s="487"/>
      <c r="AI9" s="487"/>
      <c r="AJ9" s="487"/>
      <c r="AK9" s="487"/>
      <c r="AL9" s="554"/>
      <c r="AM9" s="476" t="s">
        <v>106</v>
      </c>
      <c r="AN9" s="381"/>
      <c r="AO9" s="381"/>
      <c r="AP9" s="381"/>
      <c r="AQ9" s="381"/>
      <c r="AR9" s="381"/>
      <c r="AS9" s="381"/>
      <c r="AT9" s="382"/>
      <c r="AU9" s="464" t="s">
        <v>107</v>
      </c>
      <c r="AV9" s="465"/>
      <c r="AW9" s="465"/>
      <c r="AX9" s="465"/>
      <c r="AY9" s="387" t="s">
        <v>108</v>
      </c>
      <c r="AZ9" s="388"/>
      <c r="BA9" s="388"/>
      <c r="BB9" s="388"/>
      <c r="BC9" s="388"/>
      <c r="BD9" s="388"/>
      <c r="BE9" s="388"/>
      <c r="BF9" s="388"/>
      <c r="BG9" s="388"/>
      <c r="BH9" s="388"/>
      <c r="BI9" s="388"/>
      <c r="BJ9" s="388"/>
      <c r="BK9" s="388"/>
      <c r="BL9" s="388"/>
      <c r="BM9" s="389"/>
      <c r="BN9" s="407">
        <v>-417198</v>
      </c>
      <c r="BO9" s="408"/>
      <c r="BP9" s="408"/>
      <c r="BQ9" s="408"/>
      <c r="BR9" s="408"/>
      <c r="BS9" s="408"/>
      <c r="BT9" s="408"/>
      <c r="BU9" s="409"/>
      <c r="BV9" s="407">
        <v>-143408</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18.399999999999999</v>
      </c>
      <c r="CU9" s="378"/>
      <c r="CV9" s="378"/>
      <c r="CW9" s="378"/>
      <c r="CX9" s="378"/>
      <c r="CY9" s="378"/>
      <c r="CZ9" s="378"/>
      <c r="DA9" s="379"/>
      <c r="DB9" s="377">
        <v>18.2</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110</v>
      </c>
      <c r="M10" s="381"/>
      <c r="N10" s="381"/>
      <c r="O10" s="381"/>
      <c r="P10" s="381"/>
      <c r="Q10" s="382"/>
      <c r="R10" s="383">
        <v>26034</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213750</v>
      </c>
      <c r="BO10" s="408"/>
      <c r="BP10" s="408"/>
      <c r="BQ10" s="408"/>
      <c r="BR10" s="408"/>
      <c r="BS10" s="408"/>
      <c r="BT10" s="408"/>
      <c r="BU10" s="409"/>
      <c r="BV10" s="407">
        <v>286410</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86</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x14ac:dyDescent="0.15">
      <c r="A12" s="166"/>
      <c r="B12" s="523" t="s">
        <v>122</v>
      </c>
      <c r="C12" s="524"/>
      <c r="D12" s="524"/>
      <c r="E12" s="524"/>
      <c r="F12" s="524"/>
      <c r="G12" s="524"/>
      <c r="H12" s="524"/>
      <c r="I12" s="524"/>
      <c r="J12" s="524"/>
      <c r="K12" s="525"/>
      <c r="L12" s="532" t="s">
        <v>123</v>
      </c>
      <c r="M12" s="533"/>
      <c r="N12" s="533"/>
      <c r="O12" s="533"/>
      <c r="P12" s="533"/>
      <c r="Q12" s="534"/>
      <c r="R12" s="535">
        <v>22211</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110000</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132</v>
      </c>
      <c r="N13" s="508"/>
      <c r="O13" s="508"/>
      <c r="P13" s="508"/>
      <c r="Q13" s="509"/>
      <c r="R13" s="510">
        <v>22160</v>
      </c>
      <c r="S13" s="511"/>
      <c r="T13" s="511"/>
      <c r="U13" s="511"/>
      <c r="V13" s="512"/>
      <c r="W13" s="498" t="s">
        <v>133</v>
      </c>
      <c r="X13" s="420"/>
      <c r="Y13" s="420"/>
      <c r="Z13" s="420"/>
      <c r="AA13" s="420"/>
      <c r="AB13" s="421"/>
      <c r="AC13" s="383">
        <v>1436</v>
      </c>
      <c r="AD13" s="384"/>
      <c r="AE13" s="384"/>
      <c r="AF13" s="384"/>
      <c r="AG13" s="385"/>
      <c r="AH13" s="383">
        <v>1601</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-313448</v>
      </c>
      <c r="BO13" s="408"/>
      <c r="BP13" s="408"/>
      <c r="BQ13" s="408"/>
      <c r="BR13" s="408"/>
      <c r="BS13" s="408"/>
      <c r="BT13" s="408"/>
      <c r="BU13" s="409"/>
      <c r="BV13" s="407">
        <v>143002</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14.1</v>
      </c>
      <c r="CU13" s="378"/>
      <c r="CV13" s="378"/>
      <c r="CW13" s="378"/>
      <c r="CX13" s="378"/>
      <c r="CY13" s="378"/>
      <c r="CZ13" s="378"/>
      <c r="DA13" s="379"/>
      <c r="DB13" s="377">
        <v>15.2</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22724</v>
      </c>
      <c r="S14" s="511"/>
      <c r="T14" s="511"/>
      <c r="U14" s="511"/>
      <c r="V14" s="512"/>
      <c r="W14" s="513"/>
      <c r="X14" s="423"/>
      <c r="Y14" s="423"/>
      <c r="Z14" s="423"/>
      <c r="AA14" s="423"/>
      <c r="AB14" s="424"/>
      <c r="AC14" s="503">
        <v>14.6</v>
      </c>
      <c r="AD14" s="504"/>
      <c r="AE14" s="504"/>
      <c r="AF14" s="504"/>
      <c r="AG14" s="505"/>
      <c r="AH14" s="503">
        <v>14.9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144.5</v>
      </c>
      <c r="CU14" s="515"/>
      <c r="CV14" s="515"/>
      <c r="CW14" s="515"/>
      <c r="CX14" s="515"/>
      <c r="CY14" s="515"/>
      <c r="CZ14" s="515"/>
      <c r="DA14" s="516"/>
      <c r="DB14" s="514">
        <v>152.5</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140</v>
      </c>
      <c r="N15" s="508"/>
      <c r="O15" s="508"/>
      <c r="P15" s="508"/>
      <c r="Q15" s="509"/>
      <c r="R15" s="510">
        <v>22675</v>
      </c>
      <c r="S15" s="511"/>
      <c r="T15" s="511"/>
      <c r="U15" s="511"/>
      <c r="V15" s="512"/>
      <c r="W15" s="498" t="s">
        <v>141</v>
      </c>
      <c r="X15" s="420"/>
      <c r="Y15" s="420"/>
      <c r="Z15" s="420"/>
      <c r="AA15" s="420"/>
      <c r="AB15" s="421"/>
      <c r="AC15" s="383">
        <v>2097</v>
      </c>
      <c r="AD15" s="384"/>
      <c r="AE15" s="384"/>
      <c r="AF15" s="384"/>
      <c r="AG15" s="385"/>
      <c r="AH15" s="383">
        <v>2328</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2085597</v>
      </c>
      <c r="BO15" s="403"/>
      <c r="BP15" s="403"/>
      <c r="BQ15" s="403"/>
      <c r="BR15" s="403"/>
      <c r="BS15" s="403"/>
      <c r="BT15" s="403"/>
      <c r="BU15" s="404"/>
      <c r="BV15" s="402">
        <v>2096929</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21.4</v>
      </c>
      <c r="AD16" s="504"/>
      <c r="AE16" s="504"/>
      <c r="AF16" s="504"/>
      <c r="AG16" s="505"/>
      <c r="AH16" s="503">
        <v>21.7</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7706797</v>
      </c>
      <c r="BO16" s="408"/>
      <c r="BP16" s="408"/>
      <c r="BQ16" s="408"/>
      <c r="BR16" s="408"/>
      <c r="BS16" s="408"/>
      <c r="BT16" s="408"/>
      <c r="BU16" s="409"/>
      <c r="BV16" s="407">
        <v>7858338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147</v>
      </c>
      <c r="N17" s="493"/>
      <c r="O17" s="493"/>
      <c r="P17" s="493"/>
      <c r="Q17" s="494"/>
      <c r="R17" s="495" t="s">
        <v>145</v>
      </c>
      <c r="S17" s="496"/>
      <c r="T17" s="496"/>
      <c r="U17" s="496"/>
      <c r="V17" s="497"/>
      <c r="W17" s="498" t="s">
        <v>148</v>
      </c>
      <c r="X17" s="420"/>
      <c r="Y17" s="420"/>
      <c r="Z17" s="420"/>
      <c r="AA17" s="420"/>
      <c r="AB17" s="421"/>
      <c r="AC17" s="383">
        <v>6276</v>
      </c>
      <c r="AD17" s="384"/>
      <c r="AE17" s="384"/>
      <c r="AF17" s="384"/>
      <c r="AG17" s="385"/>
      <c r="AH17" s="383">
        <v>6781</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2606468</v>
      </c>
      <c r="BO17" s="408"/>
      <c r="BP17" s="408"/>
      <c r="BQ17" s="408"/>
      <c r="BR17" s="408"/>
      <c r="BS17" s="408"/>
      <c r="BT17" s="408"/>
      <c r="BU17" s="409"/>
      <c r="BV17" s="407">
        <v>2597856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277.69</v>
      </c>
      <c r="M18" s="472"/>
      <c r="N18" s="472"/>
      <c r="O18" s="472"/>
      <c r="P18" s="472"/>
      <c r="Q18" s="472"/>
      <c r="R18" s="473"/>
      <c r="S18" s="473"/>
      <c r="T18" s="473"/>
      <c r="U18" s="473"/>
      <c r="V18" s="474"/>
      <c r="W18" s="488"/>
      <c r="X18" s="489"/>
      <c r="Y18" s="489"/>
      <c r="Z18" s="489"/>
      <c r="AA18" s="489"/>
      <c r="AB18" s="499"/>
      <c r="AC18" s="371">
        <v>64</v>
      </c>
      <c r="AD18" s="372"/>
      <c r="AE18" s="372"/>
      <c r="AF18" s="372"/>
      <c r="AG18" s="475"/>
      <c r="AH18" s="371">
        <v>63.3</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8959660</v>
      </c>
      <c r="BO18" s="408"/>
      <c r="BP18" s="408"/>
      <c r="BQ18" s="408"/>
      <c r="BR18" s="408"/>
      <c r="BS18" s="408"/>
      <c r="BT18" s="408"/>
      <c r="BU18" s="409"/>
      <c r="BV18" s="407">
        <v>8751656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83</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10534838</v>
      </c>
      <c r="BO19" s="408"/>
      <c r="BP19" s="408"/>
      <c r="BQ19" s="408"/>
      <c r="BR19" s="408"/>
      <c r="BS19" s="408"/>
      <c r="BT19" s="408"/>
      <c r="BU19" s="409"/>
      <c r="BV19" s="407">
        <v>10741305</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10173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16850427</v>
      </c>
      <c r="BO23" s="408"/>
      <c r="BP23" s="408"/>
      <c r="BQ23" s="408"/>
      <c r="BR23" s="408"/>
      <c r="BS23" s="408"/>
      <c r="BT23" s="408"/>
      <c r="BU23" s="409"/>
      <c r="BV23" s="407">
        <v>17694860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8150</v>
      </c>
      <c r="R24" s="384"/>
      <c r="S24" s="384"/>
      <c r="T24" s="384"/>
      <c r="U24" s="384"/>
      <c r="V24" s="385"/>
      <c r="W24" s="449"/>
      <c r="X24" s="440"/>
      <c r="Y24" s="441"/>
      <c r="Z24" s="380" t="s">
        <v>164</v>
      </c>
      <c r="AA24" s="381"/>
      <c r="AB24" s="381"/>
      <c r="AC24" s="381"/>
      <c r="AD24" s="381"/>
      <c r="AE24" s="381"/>
      <c r="AF24" s="381"/>
      <c r="AG24" s="382"/>
      <c r="AH24" s="383">
        <v>284</v>
      </c>
      <c r="AI24" s="384"/>
      <c r="AJ24" s="384"/>
      <c r="AK24" s="384"/>
      <c r="AL24" s="385"/>
      <c r="AM24" s="383">
        <v>907948</v>
      </c>
      <c r="AN24" s="384"/>
      <c r="AO24" s="384"/>
      <c r="AP24" s="384"/>
      <c r="AQ24" s="384"/>
      <c r="AR24" s="385"/>
      <c r="AS24" s="383">
        <v>3197</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9032706</v>
      </c>
      <c r="BO24" s="408"/>
      <c r="BP24" s="408"/>
      <c r="BQ24" s="408"/>
      <c r="BR24" s="408"/>
      <c r="BS24" s="408"/>
      <c r="BT24" s="408"/>
      <c r="BU24" s="409"/>
      <c r="BV24" s="407">
        <v>9270591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6550</v>
      </c>
      <c r="R25" s="384"/>
      <c r="S25" s="384"/>
      <c r="T25" s="384"/>
      <c r="U25" s="384"/>
      <c r="V25" s="385"/>
      <c r="W25" s="449"/>
      <c r="X25" s="440"/>
      <c r="Y25" s="441"/>
      <c r="Z25" s="380" t="s">
        <v>167</v>
      </c>
      <c r="AA25" s="381"/>
      <c r="AB25" s="381"/>
      <c r="AC25" s="381"/>
      <c r="AD25" s="381"/>
      <c r="AE25" s="381"/>
      <c r="AF25" s="381"/>
      <c r="AG25" s="382"/>
      <c r="AH25" s="383">
        <v>46</v>
      </c>
      <c r="AI25" s="384"/>
      <c r="AJ25" s="384"/>
      <c r="AK25" s="384"/>
      <c r="AL25" s="385"/>
      <c r="AM25" s="383">
        <v>141220</v>
      </c>
      <c r="AN25" s="384"/>
      <c r="AO25" s="384"/>
      <c r="AP25" s="384"/>
      <c r="AQ25" s="384"/>
      <c r="AR25" s="385"/>
      <c r="AS25" s="383">
        <v>3070</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1562019</v>
      </c>
      <c r="BO25" s="403"/>
      <c r="BP25" s="403"/>
      <c r="BQ25" s="403"/>
      <c r="BR25" s="403"/>
      <c r="BS25" s="403"/>
      <c r="BT25" s="403"/>
      <c r="BU25" s="404"/>
      <c r="BV25" s="402">
        <v>1363894</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5780</v>
      </c>
      <c r="R26" s="384"/>
      <c r="S26" s="384"/>
      <c r="T26" s="384"/>
      <c r="U26" s="384"/>
      <c r="V26" s="385"/>
      <c r="W26" s="449"/>
      <c r="X26" s="440"/>
      <c r="Y26" s="441"/>
      <c r="Z26" s="380" t="s">
        <v>170</v>
      </c>
      <c r="AA26" s="462"/>
      <c r="AB26" s="462"/>
      <c r="AC26" s="462"/>
      <c r="AD26" s="462"/>
      <c r="AE26" s="462"/>
      <c r="AF26" s="462"/>
      <c r="AG26" s="463"/>
      <c r="AH26" s="383">
        <v>9</v>
      </c>
      <c r="AI26" s="384"/>
      <c r="AJ26" s="384"/>
      <c r="AK26" s="384"/>
      <c r="AL26" s="385"/>
      <c r="AM26" s="383">
        <v>30069</v>
      </c>
      <c r="AN26" s="384"/>
      <c r="AO26" s="384"/>
      <c r="AP26" s="384"/>
      <c r="AQ26" s="384"/>
      <c r="AR26" s="385"/>
      <c r="AS26" s="383">
        <v>3341</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121</v>
      </c>
      <c r="BO26" s="408"/>
      <c r="BP26" s="408"/>
      <c r="BQ26" s="408"/>
      <c r="BR26" s="408"/>
      <c r="BS26" s="408"/>
      <c r="BT26" s="408"/>
      <c r="BU26" s="409"/>
      <c r="BV26" s="407" t="s">
        <v>120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4090</v>
      </c>
      <c r="R27" s="384"/>
      <c r="S27" s="384"/>
      <c r="T27" s="384"/>
      <c r="U27" s="384"/>
      <c r="V27" s="385"/>
      <c r="W27" s="449"/>
      <c r="X27" s="440"/>
      <c r="Y27" s="441"/>
      <c r="Z27" s="380" t="s">
        <v>173</v>
      </c>
      <c r="AA27" s="381"/>
      <c r="AB27" s="381"/>
      <c r="AC27" s="381"/>
      <c r="AD27" s="381"/>
      <c r="AE27" s="381"/>
      <c r="AF27" s="381"/>
      <c r="AG27" s="382"/>
      <c r="AH27" s="383">
        <v>4</v>
      </c>
      <c r="AI27" s="384"/>
      <c r="AJ27" s="384"/>
      <c r="AK27" s="384"/>
      <c r="AL27" s="385"/>
      <c r="AM27" s="383">
        <v>17155</v>
      </c>
      <c r="AN27" s="384"/>
      <c r="AO27" s="384"/>
      <c r="AP27" s="384"/>
      <c r="AQ27" s="384"/>
      <c r="AR27" s="385"/>
      <c r="AS27" s="383">
        <v>4289</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t="s">
        <v>121</v>
      </c>
      <c r="BO27" s="411"/>
      <c r="BP27" s="411"/>
      <c r="BQ27" s="411"/>
      <c r="BR27" s="411"/>
      <c r="BS27" s="411"/>
      <c r="BT27" s="411"/>
      <c r="BU27" s="412"/>
      <c r="BV27" s="410" t="s">
        <v>131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175</v>
      </c>
      <c r="F28" s="381"/>
      <c r="G28" s="381"/>
      <c r="H28" s="381"/>
      <c r="I28" s="381"/>
      <c r="J28" s="381"/>
      <c r="K28" s="382"/>
      <c r="L28" s="383">
        <v>1</v>
      </c>
      <c r="M28" s="384"/>
      <c r="N28" s="384"/>
      <c r="O28" s="384"/>
      <c r="P28" s="385"/>
      <c r="Q28" s="383">
        <v>3510</v>
      </c>
      <c r="R28" s="384"/>
      <c r="S28" s="384"/>
      <c r="T28" s="384"/>
      <c r="U28" s="384"/>
      <c r="V28" s="385"/>
      <c r="W28" s="449"/>
      <c r="X28" s="440"/>
      <c r="Y28" s="441"/>
      <c r="Z28" s="380" t="s">
        <v>176</v>
      </c>
      <c r="AA28" s="381"/>
      <c r="AB28" s="381"/>
      <c r="AC28" s="381"/>
      <c r="AD28" s="381"/>
      <c r="AE28" s="381"/>
      <c r="AF28" s="381"/>
      <c r="AG28" s="382"/>
      <c r="AH28" s="383" t="s">
        <v>131</v>
      </c>
      <c r="AI28" s="384"/>
      <c r="AJ28" s="384"/>
      <c r="AK28" s="384"/>
      <c r="AL28" s="385"/>
      <c r="AM28" s="383" t="s">
        <v>131</v>
      </c>
      <c r="AN28" s="384"/>
      <c r="AO28" s="384"/>
      <c r="AP28" s="384"/>
      <c r="AQ28" s="384"/>
      <c r="AR28" s="385"/>
      <c r="AS28" s="383" t="s">
        <v>121</v>
      </c>
      <c r="AT28" s="384"/>
      <c r="AU28" s="384"/>
      <c r="AV28" s="384"/>
      <c r="AW28" s="384"/>
      <c r="AX28" s="386"/>
      <c r="AY28" s="390" t="s">
        <v>177</v>
      </c>
      <c r="AZ28" s="391"/>
      <c r="BA28" s="391"/>
      <c r="BB28" s="392"/>
      <c r="BC28" s="399" t="s">
        <v>41</v>
      </c>
      <c r="BD28" s="400"/>
      <c r="BE28" s="400"/>
      <c r="BF28" s="400"/>
      <c r="BG28" s="400"/>
      <c r="BH28" s="400"/>
      <c r="BI28" s="400"/>
      <c r="BJ28" s="400"/>
      <c r="BK28" s="400"/>
      <c r="BL28" s="400"/>
      <c r="BM28" s="401"/>
      <c r="BN28" s="402">
        <v>860387</v>
      </c>
      <c r="BO28" s="403"/>
      <c r="BP28" s="403"/>
      <c r="BQ28" s="403"/>
      <c r="BR28" s="403"/>
      <c r="BS28" s="403"/>
      <c r="BT28" s="403"/>
      <c r="BU28" s="404"/>
      <c r="BV28" s="402">
        <v>756637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178</v>
      </c>
      <c r="F29" s="381"/>
      <c r="G29" s="381"/>
      <c r="H29" s="381"/>
      <c r="I29" s="381"/>
      <c r="J29" s="381"/>
      <c r="K29" s="382"/>
      <c r="L29" s="383">
        <v>12</v>
      </c>
      <c r="M29" s="384"/>
      <c r="N29" s="384"/>
      <c r="O29" s="384"/>
      <c r="P29" s="385"/>
      <c r="Q29" s="383">
        <v>3230</v>
      </c>
      <c r="R29" s="384"/>
      <c r="S29" s="384"/>
      <c r="T29" s="384"/>
      <c r="U29" s="384"/>
      <c r="V29" s="385"/>
      <c r="W29" s="450"/>
      <c r="X29" s="451"/>
      <c r="Y29" s="452"/>
      <c r="Z29" s="380" t="s">
        <v>179</v>
      </c>
      <c r="AA29" s="381"/>
      <c r="AB29" s="381"/>
      <c r="AC29" s="381"/>
      <c r="AD29" s="381"/>
      <c r="AE29" s="381"/>
      <c r="AF29" s="381"/>
      <c r="AG29" s="382"/>
      <c r="AH29" s="383">
        <v>288</v>
      </c>
      <c r="AI29" s="384"/>
      <c r="AJ29" s="384"/>
      <c r="AK29" s="384"/>
      <c r="AL29" s="385"/>
      <c r="AM29" s="383">
        <v>925103</v>
      </c>
      <c r="AN29" s="384"/>
      <c r="AO29" s="384"/>
      <c r="AP29" s="384"/>
      <c r="AQ29" s="384"/>
      <c r="AR29" s="385"/>
      <c r="AS29" s="383">
        <v>3212</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26582</v>
      </c>
      <c r="BO29" s="408"/>
      <c r="BP29" s="408"/>
      <c r="BQ29" s="408"/>
      <c r="BR29" s="408"/>
      <c r="BS29" s="408"/>
      <c r="BT29" s="408"/>
      <c r="BU29" s="409"/>
      <c r="BV29" s="407">
        <v>26556</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96.4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779070</v>
      </c>
      <c r="BO30" s="411"/>
      <c r="BP30" s="411"/>
      <c r="BQ30" s="411"/>
      <c r="BR30" s="411"/>
      <c r="BS30" s="411"/>
      <c r="BT30" s="411"/>
      <c r="BU30" s="412"/>
      <c r="BV30" s="410">
        <v>727301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190</v>
      </c>
      <c r="X33" s="369"/>
      <c r="Y33" s="369"/>
      <c r="Z33" s="369"/>
      <c r="AA33" s="369"/>
      <c r="AB33" s="369"/>
      <c r="AC33" s="369"/>
      <c r="AD33" s="369"/>
      <c r="AE33" s="369"/>
      <c r="AF33" s="369"/>
      <c r="AG33" s="369"/>
      <c r="AH33" s="369"/>
      <c r="AI33" s="369"/>
      <c r="AJ33" s="369"/>
      <c r="AK33" s="369"/>
      <c r="AL33" s="195"/>
      <c r="AM33" s="370" t="s">
        <v>191</v>
      </c>
      <c r="AN33" s="370"/>
      <c r="AO33" s="369" t="s">
        <v>190</v>
      </c>
      <c r="AP33" s="369"/>
      <c r="AQ33" s="369"/>
      <c r="AR33" s="369"/>
      <c r="AS33" s="369"/>
      <c r="AT33" s="369"/>
      <c r="AU33" s="369"/>
      <c r="AV33" s="369"/>
      <c r="AW33" s="369"/>
      <c r="AX33" s="369"/>
      <c r="AY33" s="369"/>
      <c r="AZ33" s="369"/>
      <c r="BA33" s="369"/>
      <c r="BB33" s="369"/>
      <c r="BC33" s="369"/>
      <c r="BD33" s="196"/>
      <c r="BE33" s="369" t="s">
        <v>192</v>
      </c>
      <c r="BF33" s="369"/>
      <c r="BG33" s="369" t="s">
        <v>193</v>
      </c>
      <c r="BH33" s="369"/>
      <c r="BI33" s="369"/>
      <c r="BJ33" s="369"/>
      <c r="BK33" s="369"/>
      <c r="BL33" s="369"/>
      <c r="BM33" s="369"/>
      <c r="BN33" s="369"/>
      <c r="BO33" s="369"/>
      <c r="BP33" s="369"/>
      <c r="BQ33" s="369"/>
      <c r="BR33" s="369"/>
      <c r="BS33" s="369"/>
      <c r="BT33" s="369"/>
      <c r="BU33" s="369"/>
      <c r="BV33" s="196"/>
      <c r="BW33" s="370" t="s">
        <v>192</v>
      </c>
      <c r="BX33" s="370"/>
      <c r="BY33" s="369" t="s">
        <v>194</v>
      </c>
      <c r="BZ33" s="369"/>
      <c r="CA33" s="369"/>
      <c r="CB33" s="369"/>
      <c r="CC33" s="369"/>
      <c r="CD33" s="369"/>
      <c r="CE33" s="369"/>
      <c r="CF33" s="369"/>
      <c r="CG33" s="369"/>
      <c r="CH33" s="369"/>
      <c r="CI33" s="369"/>
      <c r="CJ33" s="369"/>
      <c r="CK33" s="369"/>
      <c r="CL33" s="369"/>
      <c r="CM33" s="369"/>
      <c r="CN33" s="195"/>
      <c r="CO33" s="370" t="s">
        <v>191</v>
      </c>
      <c r="CP33" s="370"/>
      <c r="CQ33" s="369" t="s">
        <v>195</v>
      </c>
      <c r="CR33" s="369"/>
      <c r="CS33" s="369"/>
      <c r="CT33" s="369"/>
      <c r="CU33" s="369"/>
      <c r="CV33" s="369"/>
      <c r="CW33" s="369"/>
      <c r="CX33" s="369"/>
      <c r="CY33" s="369"/>
      <c r="CZ33" s="369"/>
      <c r="DA33" s="369"/>
      <c r="DB33" s="369"/>
      <c r="DC33" s="369"/>
      <c r="DD33" s="369"/>
      <c r="DE33" s="369"/>
      <c r="DF33" s="195"/>
      <c r="DG33" s="368" t="s">
        <v>196</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193"/>
      <c r="BE34" s="366">
        <f>IF(BG34="","",MAX(C34:D43,U34:V43,AM34:AN43)+1)</f>
        <v>10</v>
      </c>
      <c r="BF34" s="366"/>
      <c r="BG34" s="365" t="str">
        <f>IF('各会計、関係団体の財政状況及び健全化判断比率'!B35="","",'各会計、関係団体の財政状況及び健全化判断比率'!B35)</f>
        <v>下水道会計</v>
      </c>
      <c r="BH34" s="365"/>
      <c r="BI34" s="365"/>
      <c r="BJ34" s="365"/>
      <c r="BK34" s="365"/>
      <c r="BL34" s="365"/>
      <c r="BM34" s="365"/>
      <c r="BN34" s="365"/>
      <c r="BO34" s="365"/>
      <c r="BP34" s="365"/>
      <c r="BQ34" s="365"/>
      <c r="BR34" s="365"/>
      <c r="BS34" s="365"/>
      <c r="BT34" s="365"/>
      <c r="BU34" s="365"/>
      <c r="BV34" s="193"/>
      <c r="BW34" s="366" t="str">
        <f>IF(BY34="","",MAX(C34:D43,U34:V43,AM34:AN43,BE34:BF43)+1)</f>
        <v/>
      </c>
      <c r="BX34" s="366"/>
      <c r="BY34" s="365" t="str">
        <f>IF('各会計、関係団体の財政状況及び健全化判断比率'!B68="","",'各会計、関係団体の財政状況及び健全化判断比率'!B68)</f>
        <v/>
      </c>
      <c r="BZ34" s="365"/>
      <c r="CA34" s="365"/>
      <c r="CB34" s="365"/>
      <c r="CC34" s="365"/>
      <c r="CD34" s="365"/>
      <c r="CE34" s="365"/>
      <c r="CF34" s="365"/>
      <c r="CG34" s="365"/>
      <c r="CH34" s="365"/>
      <c r="CI34" s="365"/>
      <c r="CJ34" s="365"/>
      <c r="CK34" s="365"/>
      <c r="CL34" s="365"/>
      <c r="CM34" s="365"/>
      <c r="CN34" s="193"/>
      <c r="CO34" s="366">
        <f>IF(CQ34="","",MAX(C34:D43,U34:V43,AM34:AN43,BE34:BF43,BW34:BX43)+1)</f>
        <v>11</v>
      </c>
      <c r="CP34" s="366"/>
      <c r="CQ34" s="365" t="str">
        <f>IF('各会計、関係団体の財政状況及び健全化判断比率'!BS7="","",'各会計、関係団体の財政状況及び健全化判断比率'!BS7)</f>
        <v>美唄ハイテクセンター</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市民バス会計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介護保険会計</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IF('各会計、関係団体の財政状況及び健全化判断比率'!B33="","",'各会計、関係団体の財政状況及び健全化判断比率'!B33)</f>
        <v>工業用水道事業会計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t="str">
        <f t="shared" ref="BW35:BW43" si="2">IF(BY35="","",BW34+1)</f>
        <v/>
      </c>
      <c r="BX35" s="366"/>
      <c r="BY35" s="365" t="str">
        <f>IF('各会計、関係団体の財政状況及び健全化判断比率'!B69="","",'各会計、関係団体の財政状況及び健全化判断比率'!B69)</f>
        <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介護サービス事業会計</v>
      </c>
      <c r="X36" s="365"/>
      <c r="Y36" s="365"/>
      <c r="Z36" s="365"/>
      <c r="AA36" s="365"/>
      <c r="AB36" s="365"/>
      <c r="AC36" s="365"/>
      <c r="AD36" s="365"/>
      <c r="AE36" s="365"/>
      <c r="AF36" s="365"/>
      <c r="AG36" s="365"/>
      <c r="AH36" s="365"/>
      <c r="AI36" s="365"/>
      <c r="AJ36" s="365"/>
      <c r="AK36" s="365"/>
      <c r="AL36" s="193"/>
      <c r="AM36" s="366">
        <f t="shared" si="0"/>
        <v>9</v>
      </c>
      <c r="AN36" s="366"/>
      <c r="AO36" s="365" t="str">
        <f>IF('各会計、関係団体の財政状況及び健全化判断比率'!B34="","",'各会計、関係団体の財政状況及び健全化判断比率'!B34)</f>
        <v>病院事業会計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t="str">
        <f t="shared" si="2"/>
        <v/>
      </c>
      <c r="BX36" s="366"/>
      <c r="BY36" s="365" t="str">
        <f>IF('各会計、関係団体の財政状況及び健全化判断比率'!B70="","",'各会計、関係団体の財政状況及び健全化判断比率'!B70)</f>
        <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後期高齢者医療会計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wo+Xu/cJhAVnyKf9/1jrtj+eyvdtgZuWldKuzopyOLkfU+aWDRBXxT57ffGHHeq/VeIXMGoxVQae6jA2DyUEg==" saltValue="92rNO9L2GyJ4erC24BuX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206</v>
      </c>
      <c r="DI1" s="736"/>
      <c r="DJ1" s="736"/>
      <c r="DK1" s="736"/>
      <c r="DL1" s="736"/>
      <c r="DM1" s="736"/>
      <c r="DN1" s="737"/>
      <c r="DO1" s="205"/>
      <c r="DP1" s="735" t="s">
        <v>207</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209</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210</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211</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212</v>
      </c>
      <c r="S4" s="678"/>
      <c r="T4" s="678"/>
      <c r="U4" s="678"/>
      <c r="V4" s="678"/>
      <c r="W4" s="678"/>
      <c r="X4" s="678"/>
      <c r="Y4" s="679"/>
      <c r="Z4" s="677" t="s">
        <v>213</v>
      </c>
      <c r="AA4" s="678"/>
      <c r="AB4" s="678"/>
      <c r="AC4" s="679"/>
      <c r="AD4" s="677" t="s">
        <v>214</v>
      </c>
      <c r="AE4" s="678"/>
      <c r="AF4" s="678"/>
      <c r="AG4" s="678"/>
      <c r="AH4" s="678"/>
      <c r="AI4" s="678"/>
      <c r="AJ4" s="678"/>
      <c r="AK4" s="679"/>
      <c r="AL4" s="677" t="s">
        <v>213</v>
      </c>
      <c r="AM4" s="678"/>
      <c r="AN4" s="678"/>
      <c r="AO4" s="679"/>
      <c r="AP4" s="738" t="s">
        <v>215</v>
      </c>
      <c r="AQ4" s="738"/>
      <c r="AR4" s="738"/>
      <c r="AS4" s="738"/>
      <c r="AT4" s="738"/>
      <c r="AU4" s="738"/>
      <c r="AV4" s="738"/>
      <c r="AW4" s="738"/>
      <c r="AX4" s="738"/>
      <c r="AY4" s="738"/>
      <c r="AZ4" s="738"/>
      <c r="BA4" s="738"/>
      <c r="BB4" s="738"/>
      <c r="BC4" s="738"/>
      <c r="BD4" s="738"/>
      <c r="BE4" s="738"/>
      <c r="BF4" s="738"/>
      <c r="BG4" s="738" t="s">
        <v>216</v>
      </c>
      <c r="BH4" s="738"/>
      <c r="BI4" s="738"/>
      <c r="BJ4" s="738"/>
      <c r="BK4" s="738"/>
      <c r="BL4" s="738"/>
      <c r="BM4" s="738"/>
      <c r="BN4" s="738"/>
      <c r="BO4" s="738" t="s">
        <v>213</v>
      </c>
      <c r="BP4" s="738"/>
      <c r="BQ4" s="738"/>
      <c r="BR4" s="738"/>
      <c r="BS4" s="738" t="s">
        <v>217</v>
      </c>
      <c r="BT4" s="738"/>
      <c r="BU4" s="738"/>
      <c r="BV4" s="738"/>
      <c r="BW4" s="738"/>
      <c r="BX4" s="738"/>
      <c r="BY4" s="738"/>
      <c r="BZ4" s="738"/>
      <c r="CA4" s="738"/>
      <c r="CB4" s="738"/>
      <c r="CD4" s="720" t="s">
        <v>218</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219</v>
      </c>
      <c r="C5" s="703"/>
      <c r="D5" s="703"/>
      <c r="E5" s="703"/>
      <c r="F5" s="703"/>
      <c r="G5" s="703"/>
      <c r="H5" s="703"/>
      <c r="I5" s="703"/>
      <c r="J5" s="703"/>
      <c r="K5" s="703"/>
      <c r="L5" s="703"/>
      <c r="M5" s="703"/>
      <c r="N5" s="703"/>
      <c r="O5" s="703"/>
      <c r="P5" s="703"/>
      <c r="Q5" s="704"/>
      <c r="R5" s="668">
        <v>2100264</v>
      </c>
      <c r="S5" s="669"/>
      <c r="T5" s="669"/>
      <c r="U5" s="669"/>
      <c r="V5" s="669"/>
      <c r="W5" s="669"/>
      <c r="X5" s="669"/>
      <c r="Y5" s="715"/>
      <c r="Z5" s="733">
        <v>13.5</v>
      </c>
      <c r="AA5" s="733"/>
      <c r="AB5" s="733"/>
      <c r="AC5" s="733"/>
      <c r="AD5" s="734">
        <v>2013554</v>
      </c>
      <c r="AE5" s="734"/>
      <c r="AF5" s="734"/>
      <c r="AG5" s="734"/>
      <c r="AH5" s="734"/>
      <c r="AI5" s="734"/>
      <c r="AJ5" s="734"/>
      <c r="AK5" s="734"/>
      <c r="AL5" s="716">
        <v>24.1</v>
      </c>
      <c r="AM5" s="685"/>
      <c r="AN5" s="685"/>
      <c r="AO5" s="717"/>
      <c r="AP5" s="702" t="s">
        <v>220</v>
      </c>
      <c r="AQ5" s="703"/>
      <c r="AR5" s="703"/>
      <c r="AS5" s="703"/>
      <c r="AT5" s="703"/>
      <c r="AU5" s="703"/>
      <c r="AV5" s="703"/>
      <c r="AW5" s="703"/>
      <c r="AX5" s="703"/>
      <c r="AY5" s="703"/>
      <c r="AZ5" s="703"/>
      <c r="BA5" s="703"/>
      <c r="BB5" s="703"/>
      <c r="BC5" s="703"/>
      <c r="BD5" s="703"/>
      <c r="BE5" s="703"/>
      <c r="BF5" s="704"/>
      <c r="BG5" s="603">
        <v>1997158</v>
      </c>
      <c r="BH5" s="606"/>
      <c r="BI5" s="606"/>
      <c r="BJ5" s="606"/>
      <c r="BK5" s="606"/>
      <c r="BL5" s="606"/>
      <c r="BM5" s="606"/>
      <c r="BN5" s="607"/>
      <c r="BO5" s="665">
        <v>95.1</v>
      </c>
      <c r="BP5" s="665"/>
      <c r="BQ5" s="665"/>
      <c r="BR5" s="665"/>
      <c r="BS5" s="666">
        <v>51037</v>
      </c>
      <c r="BT5" s="666"/>
      <c r="BU5" s="666"/>
      <c r="BV5" s="666"/>
      <c r="BW5" s="666"/>
      <c r="BX5" s="666"/>
      <c r="BY5" s="666"/>
      <c r="BZ5" s="666"/>
      <c r="CA5" s="666"/>
      <c r="CB5" s="707"/>
      <c r="CD5" s="720" t="s">
        <v>215</v>
      </c>
      <c r="CE5" s="721"/>
      <c r="CF5" s="721"/>
      <c r="CG5" s="721"/>
      <c r="CH5" s="721"/>
      <c r="CI5" s="721"/>
      <c r="CJ5" s="721"/>
      <c r="CK5" s="721"/>
      <c r="CL5" s="721"/>
      <c r="CM5" s="721"/>
      <c r="CN5" s="721"/>
      <c r="CO5" s="721"/>
      <c r="CP5" s="721"/>
      <c r="CQ5" s="722"/>
      <c r="CR5" s="720" t="s">
        <v>221</v>
      </c>
      <c r="CS5" s="721"/>
      <c r="CT5" s="721"/>
      <c r="CU5" s="721"/>
      <c r="CV5" s="721"/>
      <c r="CW5" s="721"/>
      <c r="CX5" s="721"/>
      <c r="CY5" s="722"/>
      <c r="CZ5" s="720" t="s">
        <v>213</v>
      </c>
      <c r="DA5" s="721"/>
      <c r="DB5" s="721"/>
      <c r="DC5" s="722"/>
      <c r="DD5" s="720" t="s">
        <v>222</v>
      </c>
      <c r="DE5" s="721"/>
      <c r="DF5" s="721"/>
      <c r="DG5" s="721"/>
      <c r="DH5" s="721"/>
      <c r="DI5" s="721"/>
      <c r="DJ5" s="721"/>
      <c r="DK5" s="721"/>
      <c r="DL5" s="721"/>
      <c r="DM5" s="721"/>
      <c r="DN5" s="721"/>
      <c r="DO5" s="721"/>
      <c r="DP5" s="722"/>
      <c r="DQ5" s="720" t="s">
        <v>223</v>
      </c>
      <c r="DR5" s="721"/>
      <c r="DS5" s="721"/>
      <c r="DT5" s="721"/>
      <c r="DU5" s="721"/>
      <c r="DV5" s="721"/>
      <c r="DW5" s="721"/>
      <c r="DX5" s="721"/>
      <c r="DY5" s="721"/>
      <c r="DZ5" s="721"/>
      <c r="EA5" s="721"/>
      <c r="EB5" s="721"/>
      <c r="EC5" s="722"/>
    </row>
    <row r="6" spans="2:143" ht="11.25" customHeight="1" x14ac:dyDescent="0.15">
      <c r="B6" s="600" t="s">
        <v>224</v>
      </c>
      <c r="C6" s="601"/>
      <c r="D6" s="601"/>
      <c r="E6" s="601"/>
      <c r="F6" s="601"/>
      <c r="G6" s="601"/>
      <c r="H6" s="601"/>
      <c r="I6" s="601"/>
      <c r="J6" s="601"/>
      <c r="K6" s="601"/>
      <c r="L6" s="601"/>
      <c r="M6" s="601"/>
      <c r="N6" s="601"/>
      <c r="O6" s="601"/>
      <c r="P6" s="601"/>
      <c r="Q6" s="602"/>
      <c r="R6" s="603">
        <v>162254</v>
      </c>
      <c r="S6" s="606"/>
      <c r="T6" s="606"/>
      <c r="U6" s="606"/>
      <c r="V6" s="606"/>
      <c r="W6" s="606"/>
      <c r="X6" s="606"/>
      <c r="Y6" s="607"/>
      <c r="Z6" s="665">
        <v>1</v>
      </c>
      <c r="AA6" s="665"/>
      <c r="AB6" s="665"/>
      <c r="AC6" s="665"/>
      <c r="AD6" s="666">
        <v>162254</v>
      </c>
      <c r="AE6" s="666"/>
      <c r="AF6" s="666"/>
      <c r="AG6" s="666"/>
      <c r="AH6" s="666"/>
      <c r="AI6" s="666"/>
      <c r="AJ6" s="666"/>
      <c r="AK6" s="666"/>
      <c r="AL6" s="608">
        <v>1.9</v>
      </c>
      <c r="AM6" s="609"/>
      <c r="AN6" s="609"/>
      <c r="AO6" s="667"/>
      <c r="AP6" s="600" t="s">
        <v>225</v>
      </c>
      <c r="AQ6" s="601"/>
      <c r="AR6" s="601"/>
      <c r="AS6" s="601"/>
      <c r="AT6" s="601"/>
      <c r="AU6" s="601"/>
      <c r="AV6" s="601"/>
      <c r="AW6" s="601"/>
      <c r="AX6" s="601"/>
      <c r="AY6" s="601"/>
      <c r="AZ6" s="601"/>
      <c r="BA6" s="601"/>
      <c r="BB6" s="601"/>
      <c r="BC6" s="601"/>
      <c r="BD6" s="601"/>
      <c r="BE6" s="601"/>
      <c r="BF6" s="602"/>
      <c r="BG6" s="603">
        <v>1997158</v>
      </c>
      <c r="BH6" s="606"/>
      <c r="BI6" s="606"/>
      <c r="BJ6" s="606"/>
      <c r="BK6" s="606"/>
      <c r="BL6" s="606"/>
      <c r="BM6" s="606"/>
      <c r="BN6" s="607"/>
      <c r="BO6" s="665">
        <v>95.1</v>
      </c>
      <c r="BP6" s="665"/>
      <c r="BQ6" s="665"/>
      <c r="BR6" s="665"/>
      <c r="BS6" s="666">
        <v>51037</v>
      </c>
      <c r="BT6" s="666"/>
      <c r="BU6" s="666"/>
      <c r="BV6" s="666"/>
      <c r="BW6" s="666"/>
      <c r="BX6" s="666"/>
      <c r="BY6" s="666"/>
      <c r="BZ6" s="666"/>
      <c r="CA6" s="666"/>
      <c r="CB6" s="707"/>
      <c r="CD6" s="674" t="s">
        <v>226</v>
      </c>
      <c r="CE6" s="675"/>
      <c r="CF6" s="675"/>
      <c r="CG6" s="675"/>
      <c r="CH6" s="675"/>
      <c r="CI6" s="675"/>
      <c r="CJ6" s="675"/>
      <c r="CK6" s="675"/>
      <c r="CL6" s="675"/>
      <c r="CM6" s="675"/>
      <c r="CN6" s="675"/>
      <c r="CO6" s="675"/>
      <c r="CP6" s="675"/>
      <c r="CQ6" s="676"/>
      <c r="CR6" s="603">
        <v>138608</v>
      </c>
      <c r="CS6" s="606"/>
      <c r="CT6" s="606"/>
      <c r="CU6" s="606"/>
      <c r="CV6" s="606"/>
      <c r="CW6" s="606"/>
      <c r="CX6" s="606"/>
      <c r="CY6" s="607"/>
      <c r="CZ6" s="716">
        <v>0.9</v>
      </c>
      <c r="DA6" s="685"/>
      <c r="DB6" s="685"/>
      <c r="DC6" s="719"/>
      <c r="DD6" s="611" t="s">
        <v>121</v>
      </c>
      <c r="DE6" s="606"/>
      <c r="DF6" s="606"/>
      <c r="DG6" s="606"/>
      <c r="DH6" s="606"/>
      <c r="DI6" s="606"/>
      <c r="DJ6" s="606"/>
      <c r="DK6" s="606"/>
      <c r="DL6" s="606"/>
      <c r="DM6" s="606"/>
      <c r="DN6" s="606"/>
      <c r="DO6" s="606"/>
      <c r="DP6" s="607"/>
      <c r="DQ6" s="611">
        <v>138608</v>
      </c>
      <c r="DR6" s="606"/>
      <c r="DS6" s="606"/>
      <c r="DT6" s="606"/>
      <c r="DU6" s="606"/>
      <c r="DV6" s="606"/>
      <c r="DW6" s="606"/>
      <c r="DX6" s="606"/>
      <c r="DY6" s="606"/>
      <c r="DZ6" s="606"/>
      <c r="EA6" s="606"/>
      <c r="EB6" s="606"/>
      <c r="EC6" s="646"/>
    </row>
    <row r="7" spans="2:143" ht="11.25" customHeight="1" x14ac:dyDescent="0.15">
      <c r="B7" s="600" t="s">
        <v>227</v>
      </c>
      <c r="C7" s="601"/>
      <c r="D7" s="601"/>
      <c r="E7" s="601"/>
      <c r="F7" s="601"/>
      <c r="G7" s="601"/>
      <c r="H7" s="601"/>
      <c r="I7" s="601"/>
      <c r="J7" s="601"/>
      <c r="K7" s="601"/>
      <c r="L7" s="601"/>
      <c r="M7" s="601"/>
      <c r="N7" s="601"/>
      <c r="O7" s="601"/>
      <c r="P7" s="601"/>
      <c r="Q7" s="602"/>
      <c r="R7" s="603">
        <v>3618</v>
      </c>
      <c r="S7" s="606"/>
      <c r="T7" s="606"/>
      <c r="U7" s="606"/>
      <c r="V7" s="606"/>
      <c r="W7" s="606"/>
      <c r="X7" s="606"/>
      <c r="Y7" s="607"/>
      <c r="Z7" s="665">
        <v>0</v>
      </c>
      <c r="AA7" s="665"/>
      <c r="AB7" s="665"/>
      <c r="AC7" s="665"/>
      <c r="AD7" s="666">
        <v>3618</v>
      </c>
      <c r="AE7" s="666"/>
      <c r="AF7" s="666"/>
      <c r="AG7" s="666"/>
      <c r="AH7" s="666"/>
      <c r="AI7" s="666"/>
      <c r="AJ7" s="666"/>
      <c r="AK7" s="666"/>
      <c r="AL7" s="608">
        <v>0</v>
      </c>
      <c r="AM7" s="609"/>
      <c r="AN7" s="609"/>
      <c r="AO7" s="667"/>
      <c r="AP7" s="600" t="s">
        <v>228</v>
      </c>
      <c r="AQ7" s="601"/>
      <c r="AR7" s="601"/>
      <c r="AS7" s="601"/>
      <c r="AT7" s="601"/>
      <c r="AU7" s="601"/>
      <c r="AV7" s="601"/>
      <c r="AW7" s="601"/>
      <c r="AX7" s="601"/>
      <c r="AY7" s="601"/>
      <c r="AZ7" s="601"/>
      <c r="BA7" s="601"/>
      <c r="BB7" s="601"/>
      <c r="BC7" s="601"/>
      <c r="BD7" s="601"/>
      <c r="BE7" s="601"/>
      <c r="BF7" s="602"/>
      <c r="BG7" s="603">
        <v>899575</v>
      </c>
      <c r="BH7" s="606"/>
      <c r="BI7" s="606"/>
      <c r="BJ7" s="606"/>
      <c r="BK7" s="606"/>
      <c r="BL7" s="606"/>
      <c r="BM7" s="606"/>
      <c r="BN7" s="607"/>
      <c r="BO7" s="665">
        <v>42.8</v>
      </c>
      <c r="BP7" s="665"/>
      <c r="BQ7" s="665"/>
      <c r="BR7" s="665"/>
      <c r="BS7" s="666">
        <v>21538</v>
      </c>
      <c r="BT7" s="666"/>
      <c r="BU7" s="666"/>
      <c r="BV7" s="666"/>
      <c r="BW7" s="666"/>
      <c r="BX7" s="666"/>
      <c r="BY7" s="666"/>
      <c r="BZ7" s="666"/>
      <c r="CA7" s="666"/>
      <c r="CB7" s="707"/>
      <c r="CD7" s="647" t="s">
        <v>229</v>
      </c>
      <c r="CE7" s="644"/>
      <c r="CF7" s="644"/>
      <c r="CG7" s="644"/>
      <c r="CH7" s="644"/>
      <c r="CI7" s="644"/>
      <c r="CJ7" s="644"/>
      <c r="CK7" s="644"/>
      <c r="CL7" s="644"/>
      <c r="CM7" s="644"/>
      <c r="CN7" s="644"/>
      <c r="CO7" s="644"/>
      <c r="CP7" s="644"/>
      <c r="CQ7" s="645"/>
      <c r="CR7" s="603">
        <v>1579821</v>
      </c>
      <c r="CS7" s="606"/>
      <c r="CT7" s="606"/>
      <c r="CU7" s="606"/>
      <c r="CV7" s="606"/>
      <c r="CW7" s="606"/>
      <c r="CX7" s="606"/>
      <c r="CY7" s="607"/>
      <c r="CZ7" s="665">
        <v>10.199999999999999</v>
      </c>
      <c r="DA7" s="665"/>
      <c r="DB7" s="665"/>
      <c r="DC7" s="665"/>
      <c r="DD7" s="611" t="s">
        <v>121</v>
      </c>
      <c r="DE7" s="606"/>
      <c r="DF7" s="606"/>
      <c r="DG7" s="606"/>
      <c r="DH7" s="606"/>
      <c r="DI7" s="606"/>
      <c r="DJ7" s="606"/>
      <c r="DK7" s="606"/>
      <c r="DL7" s="606"/>
      <c r="DM7" s="606"/>
      <c r="DN7" s="606"/>
      <c r="DO7" s="606"/>
      <c r="DP7" s="607"/>
      <c r="DQ7" s="611">
        <v>1308226</v>
      </c>
      <c r="DR7" s="606"/>
      <c r="DS7" s="606"/>
      <c r="DT7" s="606"/>
      <c r="DU7" s="606"/>
      <c r="DV7" s="606"/>
      <c r="DW7" s="606"/>
      <c r="DX7" s="606"/>
      <c r="DY7" s="606"/>
      <c r="DZ7" s="606"/>
      <c r="EA7" s="606"/>
      <c r="EB7" s="606"/>
      <c r="EC7" s="646"/>
    </row>
    <row r="8" spans="2:143" ht="11.25" customHeight="1" x14ac:dyDescent="0.15">
      <c r="B8" s="600" t="s">
        <v>230</v>
      </c>
      <c r="C8" s="601"/>
      <c r="D8" s="601"/>
      <c r="E8" s="601"/>
      <c r="F8" s="601"/>
      <c r="G8" s="601"/>
      <c r="H8" s="601"/>
      <c r="I8" s="601"/>
      <c r="J8" s="601"/>
      <c r="K8" s="601"/>
      <c r="L8" s="601"/>
      <c r="M8" s="601"/>
      <c r="N8" s="601"/>
      <c r="O8" s="601"/>
      <c r="P8" s="601"/>
      <c r="Q8" s="602"/>
      <c r="R8" s="603">
        <v>5119</v>
      </c>
      <c r="S8" s="606"/>
      <c r="T8" s="606"/>
      <c r="U8" s="606"/>
      <c r="V8" s="606"/>
      <c r="W8" s="606"/>
      <c r="X8" s="606"/>
      <c r="Y8" s="607"/>
      <c r="Z8" s="665">
        <v>0</v>
      </c>
      <c r="AA8" s="665"/>
      <c r="AB8" s="665"/>
      <c r="AC8" s="665"/>
      <c r="AD8" s="666">
        <v>5119</v>
      </c>
      <c r="AE8" s="666"/>
      <c r="AF8" s="666"/>
      <c r="AG8" s="666"/>
      <c r="AH8" s="666"/>
      <c r="AI8" s="666"/>
      <c r="AJ8" s="666"/>
      <c r="AK8" s="666"/>
      <c r="AL8" s="608">
        <v>0.1</v>
      </c>
      <c r="AM8" s="609"/>
      <c r="AN8" s="609"/>
      <c r="AO8" s="667"/>
      <c r="AP8" s="600" t="s">
        <v>231</v>
      </c>
      <c r="AQ8" s="601"/>
      <c r="AR8" s="601"/>
      <c r="AS8" s="601"/>
      <c r="AT8" s="601"/>
      <c r="AU8" s="601"/>
      <c r="AV8" s="601"/>
      <c r="AW8" s="601"/>
      <c r="AX8" s="601"/>
      <c r="AY8" s="601"/>
      <c r="AZ8" s="601"/>
      <c r="BA8" s="601"/>
      <c r="BB8" s="601"/>
      <c r="BC8" s="601"/>
      <c r="BD8" s="601"/>
      <c r="BE8" s="601"/>
      <c r="BF8" s="602"/>
      <c r="BG8" s="603">
        <v>34881</v>
      </c>
      <c r="BH8" s="606"/>
      <c r="BI8" s="606"/>
      <c r="BJ8" s="606"/>
      <c r="BK8" s="606"/>
      <c r="BL8" s="606"/>
      <c r="BM8" s="606"/>
      <c r="BN8" s="607"/>
      <c r="BO8" s="665">
        <v>1.7</v>
      </c>
      <c r="BP8" s="665"/>
      <c r="BQ8" s="665"/>
      <c r="BR8" s="665"/>
      <c r="BS8" s="611" t="s">
        <v>121</v>
      </c>
      <c r="BT8" s="606"/>
      <c r="BU8" s="606"/>
      <c r="BV8" s="606"/>
      <c r="BW8" s="606"/>
      <c r="BX8" s="606"/>
      <c r="BY8" s="606"/>
      <c r="BZ8" s="606"/>
      <c r="CA8" s="606"/>
      <c r="CB8" s="646"/>
      <c r="CD8" s="647" t="s">
        <v>232</v>
      </c>
      <c r="CE8" s="644"/>
      <c r="CF8" s="644"/>
      <c r="CG8" s="644"/>
      <c r="CH8" s="644"/>
      <c r="CI8" s="644"/>
      <c r="CJ8" s="644"/>
      <c r="CK8" s="644"/>
      <c r="CL8" s="644"/>
      <c r="CM8" s="644"/>
      <c r="CN8" s="644"/>
      <c r="CO8" s="644"/>
      <c r="CP8" s="644"/>
      <c r="CQ8" s="645"/>
      <c r="CR8" s="603">
        <v>4809539</v>
      </c>
      <c r="CS8" s="606"/>
      <c r="CT8" s="606"/>
      <c r="CU8" s="606"/>
      <c r="CV8" s="606"/>
      <c r="CW8" s="606"/>
      <c r="CX8" s="606"/>
      <c r="CY8" s="607"/>
      <c r="CZ8" s="665">
        <v>31.1</v>
      </c>
      <c r="DA8" s="665"/>
      <c r="DB8" s="665"/>
      <c r="DC8" s="665"/>
      <c r="DD8" s="611" t="s">
        <v>121</v>
      </c>
      <c r="DE8" s="606"/>
      <c r="DF8" s="606"/>
      <c r="DG8" s="606"/>
      <c r="DH8" s="606"/>
      <c r="DI8" s="606"/>
      <c r="DJ8" s="606"/>
      <c r="DK8" s="606"/>
      <c r="DL8" s="606"/>
      <c r="DM8" s="606"/>
      <c r="DN8" s="606"/>
      <c r="DO8" s="606"/>
      <c r="DP8" s="607"/>
      <c r="DQ8" s="611">
        <v>2413263</v>
      </c>
      <c r="DR8" s="606"/>
      <c r="DS8" s="606"/>
      <c r="DT8" s="606"/>
      <c r="DU8" s="606"/>
      <c r="DV8" s="606"/>
      <c r="DW8" s="606"/>
      <c r="DX8" s="606"/>
      <c r="DY8" s="606"/>
      <c r="DZ8" s="606"/>
      <c r="EA8" s="606"/>
      <c r="EB8" s="606"/>
      <c r="EC8" s="646"/>
    </row>
    <row r="9" spans="2:143" ht="11.25" customHeight="1" x14ac:dyDescent="0.15">
      <c r="B9" s="600" t="s">
        <v>233</v>
      </c>
      <c r="C9" s="601"/>
      <c r="D9" s="601"/>
      <c r="E9" s="601"/>
      <c r="F9" s="601"/>
      <c r="G9" s="601"/>
      <c r="H9" s="601"/>
      <c r="I9" s="601"/>
      <c r="J9" s="601"/>
      <c r="K9" s="601"/>
      <c r="L9" s="601"/>
      <c r="M9" s="601"/>
      <c r="N9" s="601"/>
      <c r="O9" s="601"/>
      <c r="P9" s="601"/>
      <c r="Q9" s="602"/>
      <c r="R9" s="603">
        <v>5156</v>
      </c>
      <c r="S9" s="606"/>
      <c r="T9" s="606"/>
      <c r="U9" s="606"/>
      <c r="V9" s="606"/>
      <c r="W9" s="606"/>
      <c r="X9" s="606"/>
      <c r="Y9" s="607"/>
      <c r="Z9" s="665">
        <v>0</v>
      </c>
      <c r="AA9" s="665"/>
      <c r="AB9" s="665"/>
      <c r="AC9" s="665"/>
      <c r="AD9" s="666">
        <v>5156</v>
      </c>
      <c r="AE9" s="666"/>
      <c r="AF9" s="666"/>
      <c r="AG9" s="666"/>
      <c r="AH9" s="666"/>
      <c r="AI9" s="666"/>
      <c r="AJ9" s="666"/>
      <c r="AK9" s="666"/>
      <c r="AL9" s="608">
        <v>0.1</v>
      </c>
      <c r="AM9" s="609"/>
      <c r="AN9" s="609"/>
      <c r="AO9" s="667"/>
      <c r="AP9" s="600" t="s">
        <v>234</v>
      </c>
      <c r="AQ9" s="601"/>
      <c r="AR9" s="601"/>
      <c r="AS9" s="601"/>
      <c r="AT9" s="601"/>
      <c r="AU9" s="601"/>
      <c r="AV9" s="601"/>
      <c r="AW9" s="601"/>
      <c r="AX9" s="601"/>
      <c r="AY9" s="601"/>
      <c r="AZ9" s="601"/>
      <c r="BA9" s="601"/>
      <c r="BB9" s="601"/>
      <c r="BC9" s="601"/>
      <c r="BD9" s="601"/>
      <c r="BE9" s="601"/>
      <c r="BF9" s="602"/>
      <c r="BG9" s="603">
        <v>745648</v>
      </c>
      <c r="BH9" s="606"/>
      <c r="BI9" s="606"/>
      <c r="BJ9" s="606"/>
      <c r="BK9" s="606"/>
      <c r="BL9" s="606"/>
      <c r="BM9" s="606"/>
      <c r="BN9" s="607"/>
      <c r="BO9" s="665">
        <v>35.5</v>
      </c>
      <c r="BP9" s="665"/>
      <c r="BQ9" s="665"/>
      <c r="BR9" s="665"/>
      <c r="BS9" s="611" t="s">
        <v>235</v>
      </c>
      <c r="BT9" s="606"/>
      <c r="BU9" s="606"/>
      <c r="BV9" s="606"/>
      <c r="BW9" s="606"/>
      <c r="BX9" s="606"/>
      <c r="BY9" s="606"/>
      <c r="BZ9" s="606"/>
      <c r="CA9" s="606"/>
      <c r="CB9" s="646"/>
      <c r="CD9" s="647" t="s">
        <v>236</v>
      </c>
      <c r="CE9" s="644"/>
      <c r="CF9" s="644"/>
      <c r="CG9" s="644"/>
      <c r="CH9" s="644"/>
      <c r="CI9" s="644"/>
      <c r="CJ9" s="644"/>
      <c r="CK9" s="644"/>
      <c r="CL9" s="644"/>
      <c r="CM9" s="644"/>
      <c r="CN9" s="644"/>
      <c r="CO9" s="644"/>
      <c r="CP9" s="644"/>
      <c r="CQ9" s="645"/>
      <c r="CR9" s="603">
        <v>1313905</v>
      </c>
      <c r="CS9" s="606"/>
      <c r="CT9" s="606"/>
      <c r="CU9" s="606"/>
      <c r="CV9" s="606"/>
      <c r="CW9" s="606"/>
      <c r="CX9" s="606"/>
      <c r="CY9" s="607"/>
      <c r="CZ9" s="665">
        <v>8.5</v>
      </c>
      <c r="DA9" s="665"/>
      <c r="DB9" s="665"/>
      <c r="DC9" s="665"/>
      <c r="DD9" s="611">
        <v>17163</v>
      </c>
      <c r="DE9" s="606"/>
      <c r="DF9" s="606"/>
      <c r="DG9" s="606"/>
      <c r="DH9" s="606"/>
      <c r="DI9" s="606"/>
      <c r="DJ9" s="606"/>
      <c r="DK9" s="606"/>
      <c r="DL9" s="606"/>
      <c r="DM9" s="606"/>
      <c r="DN9" s="606"/>
      <c r="DO9" s="606"/>
      <c r="DP9" s="607"/>
      <c r="DQ9" s="611">
        <v>1041880</v>
      </c>
      <c r="DR9" s="606"/>
      <c r="DS9" s="606"/>
      <c r="DT9" s="606"/>
      <c r="DU9" s="606"/>
      <c r="DV9" s="606"/>
      <c r="DW9" s="606"/>
      <c r="DX9" s="606"/>
      <c r="DY9" s="606"/>
      <c r="DZ9" s="606"/>
      <c r="EA9" s="606"/>
      <c r="EB9" s="606"/>
      <c r="EC9" s="646"/>
    </row>
    <row r="10" spans="2:143" ht="11.25" customHeight="1" x14ac:dyDescent="0.15">
      <c r="B10" s="600" t="s">
        <v>237</v>
      </c>
      <c r="C10" s="601"/>
      <c r="D10" s="601"/>
      <c r="E10" s="601"/>
      <c r="F10" s="601"/>
      <c r="G10" s="601"/>
      <c r="H10" s="601"/>
      <c r="I10" s="601"/>
      <c r="J10" s="601"/>
      <c r="K10" s="601"/>
      <c r="L10" s="601"/>
      <c r="M10" s="601"/>
      <c r="N10" s="601"/>
      <c r="O10" s="601"/>
      <c r="P10" s="601"/>
      <c r="Q10" s="602"/>
      <c r="R10" s="603" t="s">
        <v>121</v>
      </c>
      <c r="S10" s="606"/>
      <c r="T10" s="606"/>
      <c r="U10" s="606"/>
      <c r="V10" s="606"/>
      <c r="W10" s="606"/>
      <c r="X10" s="606"/>
      <c r="Y10" s="607"/>
      <c r="Z10" s="665" t="s">
        <v>121</v>
      </c>
      <c r="AA10" s="665"/>
      <c r="AB10" s="665"/>
      <c r="AC10" s="665"/>
      <c r="AD10" s="666" t="s">
        <v>235</v>
      </c>
      <c r="AE10" s="666"/>
      <c r="AF10" s="666"/>
      <c r="AG10" s="666"/>
      <c r="AH10" s="666"/>
      <c r="AI10" s="666"/>
      <c r="AJ10" s="666"/>
      <c r="AK10" s="666"/>
      <c r="AL10" s="608" t="s">
        <v>235</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65781</v>
      </c>
      <c r="BH10" s="606"/>
      <c r="BI10" s="606"/>
      <c r="BJ10" s="606"/>
      <c r="BK10" s="606"/>
      <c r="BL10" s="606"/>
      <c r="BM10" s="606"/>
      <c r="BN10" s="607"/>
      <c r="BO10" s="665">
        <v>3.1</v>
      </c>
      <c r="BP10" s="665"/>
      <c r="BQ10" s="665"/>
      <c r="BR10" s="665"/>
      <c r="BS10" s="611">
        <v>10973</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v>33964</v>
      </c>
      <c r="CS10" s="606"/>
      <c r="CT10" s="606"/>
      <c r="CU10" s="606"/>
      <c r="CV10" s="606"/>
      <c r="CW10" s="606"/>
      <c r="CX10" s="606"/>
      <c r="CY10" s="607"/>
      <c r="CZ10" s="665">
        <v>0.2</v>
      </c>
      <c r="DA10" s="665"/>
      <c r="DB10" s="665"/>
      <c r="DC10" s="665"/>
      <c r="DD10" s="611" t="s">
        <v>235</v>
      </c>
      <c r="DE10" s="606"/>
      <c r="DF10" s="606"/>
      <c r="DG10" s="606"/>
      <c r="DH10" s="606"/>
      <c r="DI10" s="606"/>
      <c r="DJ10" s="606"/>
      <c r="DK10" s="606"/>
      <c r="DL10" s="606"/>
      <c r="DM10" s="606"/>
      <c r="DN10" s="606"/>
      <c r="DO10" s="606"/>
      <c r="DP10" s="607"/>
      <c r="DQ10" s="611">
        <v>30964</v>
      </c>
      <c r="DR10" s="606"/>
      <c r="DS10" s="606"/>
      <c r="DT10" s="606"/>
      <c r="DU10" s="606"/>
      <c r="DV10" s="606"/>
      <c r="DW10" s="606"/>
      <c r="DX10" s="606"/>
      <c r="DY10" s="606"/>
      <c r="DZ10" s="606"/>
      <c r="EA10" s="606"/>
      <c r="EB10" s="606"/>
      <c r="EC10" s="646"/>
    </row>
    <row r="11" spans="2:143" ht="11.25" customHeight="1" x14ac:dyDescent="0.15">
      <c r="B11" s="600" t="s">
        <v>240</v>
      </c>
      <c r="C11" s="601"/>
      <c r="D11" s="601"/>
      <c r="E11" s="601"/>
      <c r="F11" s="601"/>
      <c r="G11" s="601"/>
      <c r="H11" s="601"/>
      <c r="I11" s="601"/>
      <c r="J11" s="601"/>
      <c r="K11" s="601"/>
      <c r="L11" s="601"/>
      <c r="M11" s="601"/>
      <c r="N11" s="601"/>
      <c r="O11" s="601"/>
      <c r="P11" s="601"/>
      <c r="Q11" s="602"/>
      <c r="R11" s="603" t="s">
        <v>121</v>
      </c>
      <c r="S11" s="606"/>
      <c r="T11" s="606"/>
      <c r="U11" s="606"/>
      <c r="V11" s="606"/>
      <c r="W11" s="606"/>
      <c r="X11" s="606"/>
      <c r="Y11" s="607"/>
      <c r="Z11" s="665" t="s">
        <v>235</v>
      </c>
      <c r="AA11" s="665"/>
      <c r="AB11" s="665"/>
      <c r="AC11" s="665"/>
      <c r="AD11" s="666" t="s">
        <v>121</v>
      </c>
      <c r="AE11" s="666"/>
      <c r="AF11" s="666"/>
      <c r="AG11" s="666"/>
      <c r="AH11" s="666"/>
      <c r="AI11" s="666"/>
      <c r="AJ11" s="666"/>
      <c r="AK11" s="666"/>
      <c r="AL11" s="608" t="s">
        <v>235</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53265</v>
      </c>
      <c r="BH11" s="606"/>
      <c r="BI11" s="606"/>
      <c r="BJ11" s="606"/>
      <c r="BK11" s="606"/>
      <c r="BL11" s="606"/>
      <c r="BM11" s="606"/>
      <c r="BN11" s="607"/>
      <c r="BO11" s="665">
        <v>2.5</v>
      </c>
      <c r="BP11" s="665"/>
      <c r="BQ11" s="665"/>
      <c r="BR11" s="665"/>
      <c r="BS11" s="611">
        <v>10565</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927746</v>
      </c>
      <c r="CS11" s="606"/>
      <c r="CT11" s="606"/>
      <c r="CU11" s="606"/>
      <c r="CV11" s="606"/>
      <c r="CW11" s="606"/>
      <c r="CX11" s="606"/>
      <c r="CY11" s="607"/>
      <c r="CZ11" s="665">
        <v>6</v>
      </c>
      <c r="DA11" s="665"/>
      <c r="DB11" s="665"/>
      <c r="DC11" s="665"/>
      <c r="DD11" s="611">
        <v>99268</v>
      </c>
      <c r="DE11" s="606"/>
      <c r="DF11" s="606"/>
      <c r="DG11" s="606"/>
      <c r="DH11" s="606"/>
      <c r="DI11" s="606"/>
      <c r="DJ11" s="606"/>
      <c r="DK11" s="606"/>
      <c r="DL11" s="606"/>
      <c r="DM11" s="606"/>
      <c r="DN11" s="606"/>
      <c r="DO11" s="606"/>
      <c r="DP11" s="607"/>
      <c r="DQ11" s="611">
        <v>357500</v>
      </c>
      <c r="DR11" s="606"/>
      <c r="DS11" s="606"/>
      <c r="DT11" s="606"/>
      <c r="DU11" s="606"/>
      <c r="DV11" s="606"/>
      <c r="DW11" s="606"/>
      <c r="DX11" s="606"/>
      <c r="DY11" s="606"/>
      <c r="DZ11" s="606"/>
      <c r="EA11" s="606"/>
      <c r="EB11" s="606"/>
      <c r="EC11" s="646"/>
    </row>
    <row r="12" spans="2:143" ht="11.25" customHeight="1" x14ac:dyDescent="0.15">
      <c r="B12" s="600" t="s">
        <v>243</v>
      </c>
      <c r="C12" s="601"/>
      <c r="D12" s="601"/>
      <c r="E12" s="601"/>
      <c r="F12" s="601"/>
      <c r="G12" s="601"/>
      <c r="H12" s="601"/>
      <c r="I12" s="601"/>
      <c r="J12" s="601"/>
      <c r="K12" s="601"/>
      <c r="L12" s="601"/>
      <c r="M12" s="601"/>
      <c r="N12" s="601"/>
      <c r="O12" s="601"/>
      <c r="P12" s="601"/>
      <c r="Q12" s="602"/>
      <c r="R12" s="603">
        <v>445510</v>
      </c>
      <c r="S12" s="606"/>
      <c r="T12" s="606"/>
      <c r="U12" s="606"/>
      <c r="V12" s="606"/>
      <c r="W12" s="606"/>
      <c r="X12" s="606"/>
      <c r="Y12" s="607"/>
      <c r="Z12" s="665">
        <v>2.9</v>
      </c>
      <c r="AA12" s="665"/>
      <c r="AB12" s="665"/>
      <c r="AC12" s="665"/>
      <c r="AD12" s="666">
        <v>445510</v>
      </c>
      <c r="AE12" s="666"/>
      <c r="AF12" s="666"/>
      <c r="AG12" s="666"/>
      <c r="AH12" s="666"/>
      <c r="AI12" s="666"/>
      <c r="AJ12" s="666"/>
      <c r="AK12" s="666"/>
      <c r="AL12" s="608">
        <v>5.3</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854082</v>
      </c>
      <c r="BH12" s="606"/>
      <c r="BI12" s="606"/>
      <c r="BJ12" s="606"/>
      <c r="BK12" s="606"/>
      <c r="BL12" s="606"/>
      <c r="BM12" s="606"/>
      <c r="BN12" s="607"/>
      <c r="BO12" s="665">
        <v>40.700000000000003</v>
      </c>
      <c r="BP12" s="665"/>
      <c r="BQ12" s="665"/>
      <c r="BR12" s="665"/>
      <c r="BS12" s="611">
        <v>28417</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850161</v>
      </c>
      <c r="CS12" s="606"/>
      <c r="CT12" s="606"/>
      <c r="CU12" s="606"/>
      <c r="CV12" s="606"/>
      <c r="CW12" s="606"/>
      <c r="CX12" s="606"/>
      <c r="CY12" s="607"/>
      <c r="CZ12" s="665">
        <v>5.5</v>
      </c>
      <c r="DA12" s="665"/>
      <c r="DB12" s="665"/>
      <c r="DC12" s="665"/>
      <c r="DD12" s="611">
        <v>148371</v>
      </c>
      <c r="DE12" s="606"/>
      <c r="DF12" s="606"/>
      <c r="DG12" s="606"/>
      <c r="DH12" s="606"/>
      <c r="DI12" s="606"/>
      <c r="DJ12" s="606"/>
      <c r="DK12" s="606"/>
      <c r="DL12" s="606"/>
      <c r="DM12" s="606"/>
      <c r="DN12" s="606"/>
      <c r="DO12" s="606"/>
      <c r="DP12" s="607"/>
      <c r="DQ12" s="611">
        <v>220723</v>
      </c>
      <c r="DR12" s="606"/>
      <c r="DS12" s="606"/>
      <c r="DT12" s="606"/>
      <c r="DU12" s="606"/>
      <c r="DV12" s="606"/>
      <c r="DW12" s="606"/>
      <c r="DX12" s="606"/>
      <c r="DY12" s="606"/>
      <c r="DZ12" s="606"/>
      <c r="EA12" s="606"/>
      <c r="EB12" s="606"/>
      <c r="EC12" s="646"/>
    </row>
    <row r="13" spans="2:143" ht="11.25" customHeight="1" x14ac:dyDescent="0.15">
      <c r="B13" s="600" t="s">
        <v>246</v>
      </c>
      <c r="C13" s="601"/>
      <c r="D13" s="601"/>
      <c r="E13" s="601"/>
      <c r="F13" s="601"/>
      <c r="G13" s="601"/>
      <c r="H13" s="601"/>
      <c r="I13" s="601"/>
      <c r="J13" s="601"/>
      <c r="K13" s="601"/>
      <c r="L13" s="601"/>
      <c r="M13" s="601"/>
      <c r="N13" s="601"/>
      <c r="O13" s="601"/>
      <c r="P13" s="601"/>
      <c r="Q13" s="602"/>
      <c r="R13" s="603">
        <v>11195</v>
      </c>
      <c r="S13" s="606"/>
      <c r="T13" s="606"/>
      <c r="U13" s="606"/>
      <c r="V13" s="606"/>
      <c r="W13" s="606"/>
      <c r="X13" s="606"/>
      <c r="Y13" s="607"/>
      <c r="Z13" s="665">
        <v>0.1</v>
      </c>
      <c r="AA13" s="665"/>
      <c r="AB13" s="665"/>
      <c r="AC13" s="665"/>
      <c r="AD13" s="666">
        <v>11195</v>
      </c>
      <c r="AE13" s="666"/>
      <c r="AF13" s="666"/>
      <c r="AG13" s="666"/>
      <c r="AH13" s="666"/>
      <c r="AI13" s="666"/>
      <c r="AJ13" s="666"/>
      <c r="AK13" s="666"/>
      <c r="AL13" s="608">
        <v>0.1</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839913</v>
      </c>
      <c r="BH13" s="606"/>
      <c r="BI13" s="606"/>
      <c r="BJ13" s="606"/>
      <c r="BK13" s="606"/>
      <c r="BL13" s="606"/>
      <c r="BM13" s="606"/>
      <c r="BN13" s="607"/>
      <c r="BO13" s="665">
        <v>40</v>
      </c>
      <c r="BP13" s="665"/>
      <c r="BQ13" s="665"/>
      <c r="BR13" s="665"/>
      <c r="BS13" s="611">
        <v>28417</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2167023</v>
      </c>
      <c r="CS13" s="606"/>
      <c r="CT13" s="606"/>
      <c r="CU13" s="606"/>
      <c r="CV13" s="606"/>
      <c r="CW13" s="606"/>
      <c r="CX13" s="606"/>
      <c r="CY13" s="607"/>
      <c r="CZ13" s="665">
        <v>14</v>
      </c>
      <c r="DA13" s="665"/>
      <c r="DB13" s="665"/>
      <c r="DC13" s="665"/>
      <c r="DD13" s="611">
        <v>291118</v>
      </c>
      <c r="DE13" s="606"/>
      <c r="DF13" s="606"/>
      <c r="DG13" s="606"/>
      <c r="DH13" s="606"/>
      <c r="DI13" s="606"/>
      <c r="DJ13" s="606"/>
      <c r="DK13" s="606"/>
      <c r="DL13" s="606"/>
      <c r="DM13" s="606"/>
      <c r="DN13" s="606"/>
      <c r="DO13" s="606"/>
      <c r="DP13" s="607"/>
      <c r="DQ13" s="611">
        <v>1792141</v>
      </c>
      <c r="DR13" s="606"/>
      <c r="DS13" s="606"/>
      <c r="DT13" s="606"/>
      <c r="DU13" s="606"/>
      <c r="DV13" s="606"/>
      <c r="DW13" s="606"/>
      <c r="DX13" s="606"/>
      <c r="DY13" s="606"/>
      <c r="DZ13" s="606"/>
      <c r="EA13" s="606"/>
      <c r="EB13" s="606"/>
      <c r="EC13" s="646"/>
    </row>
    <row r="14" spans="2:143" ht="11.25" customHeight="1" x14ac:dyDescent="0.15">
      <c r="B14" s="600" t="s">
        <v>249</v>
      </c>
      <c r="C14" s="601"/>
      <c r="D14" s="601"/>
      <c r="E14" s="601"/>
      <c r="F14" s="601"/>
      <c r="G14" s="601"/>
      <c r="H14" s="601"/>
      <c r="I14" s="601"/>
      <c r="J14" s="601"/>
      <c r="K14" s="601"/>
      <c r="L14" s="601"/>
      <c r="M14" s="601"/>
      <c r="N14" s="601"/>
      <c r="O14" s="601"/>
      <c r="P14" s="601"/>
      <c r="Q14" s="602"/>
      <c r="R14" s="603" t="s">
        <v>121</v>
      </c>
      <c r="S14" s="606"/>
      <c r="T14" s="606"/>
      <c r="U14" s="606"/>
      <c r="V14" s="606"/>
      <c r="W14" s="606"/>
      <c r="X14" s="606"/>
      <c r="Y14" s="607"/>
      <c r="Z14" s="665" t="s">
        <v>235</v>
      </c>
      <c r="AA14" s="665"/>
      <c r="AB14" s="665"/>
      <c r="AC14" s="665"/>
      <c r="AD14" s="666" t="s">
        <v>121</v>
      </c>
      <c r="AE14" s="666"/>
      <c r="AF14" s="666"/>
      <c r="AG14" s="666"/>
      <c r="AH14" s="666"/>
      <c r="AI14" s="666"/>
      <c r="AJ14" s="666"/>
      <c r="AK14" s="666"/>
      <c r="AL14" s="608" t="s">
        <v>235</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54757</v>
      </c>
      <c r="BH14" s="606"/>
      <c r="BI14" s="606"/>
      <c r="BJ14" s="606"/>
      <c r="BK14" s="606"/>
      <c r="BL14" s="606"/>
      <c r="BM14" s="606"/>
      <c r="BN14" s="607"/>
      <c r="BO14" s="665">
        <v>2.6</v>
      </c>
      <c r="BP14" s="665"/>
      <c r="BQ14" s="665"/>
      <c r="BR14" s="665"/>
      <c r="BS14" s="611" t="s">
        <v>121</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505096</v>
      </c>
      <c r="CS14" s="606"/>
      <c r="CT14" s="606"/>
      <c r="CU14" s="606"/>
      <c r="CV14" s="606"/>
      <c r="CW14" s="606"/>
      <c r="CX14" s="606"/>
      <c r="CY14" s="607"/>
      <c r="CZ14" s="665">
        <v>3.3</v>
      </c>
      <c r="DA14" s="665"/>
      <c r="DB14" s="665"/>
      <c r="DC14" s="665"/>
      <c r="DD14" s="611">
        <v>85160</v>
      </c>
      <c r="DE14" s="606"/>
      <c r="DF14" s="606"/>
      <c r="DG14" s="606"/>
      <c r="DH14" s="606"/>
      <c r="DI14" s="606"/>
      <c r="DJ14" s="606"/>
      <c r="DK14" s="606"/>
      <c r="DL14" s="606"/>
      <c r="DM14" s="606"/>
      <c r="DN14" s="606"/>
      <c r="DO14" s="606"/>
      <c r="DP14" s="607"/>
      <c r="DQ14" s="611">
        <v>426627</v>
      </c>
      <c r="DR14" s="606"/>
      <c r="DS14" s="606"/>
      <c r="DT14" s="606"/>
      <c r="DU14" s="606"/>
      <c r="DV14" s="606"/>
      <c r="DW14" s="606"/>
      <c r="DX14" s="606"/>
      <c r="DY14" s="606"/>
      <c r="DZ14" s="606"/>
      <c r="EA14" s="606"/>
      <c r="EB14" s="606"/>
      <c r="EC14" s="646"/>
    </row>
    <row r="15" spans="2:143" ht="11.25" customHeight="1" x14ac:dyDescent="0.15">
      <c r="B15" s="600" t="s">
        <v>252</v>
      </c>
      <c r="C15" s="601"/>
      <c r="D15" s="601"/>
      <c r="E15" s="601"/>
      <c r="F15" s="601"/>
      <c r="G15" s="601"/>
      <c r="H15" s="601"/>
      <c r="I15" s="601"/>
      <c r="J15" s="601"/>
      <c r="K15" s="601"/>
      <c r="L15" s="601"/>
      <c r="M15" s="601"/>
      <c r="N15" s="601"/>
      <c r="O15" s="601"/>
      <c r="P15" s="601"/>
      <c r="Q15" s="602"/>
      <c r="R15" s="603">
        <v>40050</v>
      </c>
      <c r="S15" s="606"/>
      <c r="T15" s="606"/>
      <c r="U15" s="606"/>
      <c r="V15" s="606"/>
      <c r="W15" s="606"/>
      <c r="X15" s="606"/>
      <c r="Y15" s="607"/>
      <c r="Z15" s="665">
        <v>0.3</v>
      </c>
      <c r="AA15" s="665"/>
      <c r="AB15" s="665"/>
      <c r="AC15" s="665"/>
      <c r="AD15" s="666">
        <v>40050</v>
      </c>
      <c r="AE15" s="666"/>
      <c r="AF15" s="666"/>
      <c r="AG15" s="666"/>
      <c r="AH15" s="666"/>
      <c r="AI15" s="666"/>
      <c r="AJ15" s="666"/>
      <c r="AK15" s="666"/>
      <c r="AL15" s="608">
        <v>0.5</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176837</v>
      </c>
      <c r="BH15" s="606"/>
      <c r="BI15" s="606"/>
      <c r="BJ15" s="606"/>
      <c r="BK15" s="606"/>
      <c r="BL15" s="606"/>
      <c r="BM15" s="606"/>
      <c r="BN15" s="607"/>
      <c r="BO15" s="665">
        <v>8.4</v>
      </c>
      <c r="BP15" s="665"/>
      <c r="BQ15" s="665"/>
      <c r="BR15" s="665"/>
      <c r="BS15" s="611" t="s">
        <v>121</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1078456</v>
      </c>
      <c r="CS15" s="606"/>
      <c r="CT15" s="606"/>
      <c r="CU15" s="606"/>
      <c r="CV15" s="606"/>
      <c r="CW15" s="606"/>
      <c r="CX15" s="606"/>
      <c r="CY15" s="607"/>
      <c r="CZ15" s="665">
        <v>7</v>
      </c>
      <c r="DA15" s="665"/>
      <c r="DB15" s="665"/>
      <c r="DC15" s="665"/>
      <c r="DD15" s="611">
        <v>173412</v>
      </c>
      <c r="DE15" s="606"/>
      <c r="DF15" s="606"/>
      <c r="DG15" s="606"/>
      <c r="DH15" s="606"/>
      <c r="DI15" s="606"/>
      <c r="DJ15" s="606"/>
      <c r="DK15" s="606"/>
      <c r="DL15" s="606"/>
      <c r="DM15" s="606"/>
      <c r="DN15" s="606"/>
      <c r="DO15" s="606"/>
      <c r="DP15" s="607"/>
      <c r="DQ15" s="611">
        <v>846143</v>
      </c>
      <c r="DR15" s="606"/>
      <c r="DS15" s="606"/>
      <c r="DT15" s="606"/>
      <c r="DU15" s="606"/>
      <c r="DV15" s="606"/>
      <c r="DW15" s="606"/>
      <c r="DX15" s="606"/>
      <c r="DY15" s="606"/>
      <c r="DZ15" s="606"/>
      <c r="EA15" s="606"/>
      <c r="EB15" s="606"/>
      <c r="EC15" s="646"/>
    </row>
    <row r="16" spans="2:143" ht="11.25" customHeight="1" x14ac:dyDescent="0.15">
      <c r="B16" s="600" t="s">
        <v>255</v>
      </c>
      <c r="C16" s="601"/>
      <c r="D16" s="601"/>
      <c r="E16" s="601"/>
      <c r="F16" s="601"/>
      <c r="G16" s="601"/>
      <c r="H16" s="601"/>
      <c r="I16" s="601"/>
      <c r="J16" s="601"/>
      <c r="K16" s="601"/>
      <c r="L16" s="601"/>
      <c r="M16" s="601"/>
      <c r="N16" s="601"/>
      <c r="O16" s="601"/>
      <c r="P16" s="601"/>
      <c r="Q16" s="602"/>
      <c r="R16" s="603" t="s">
        <v>235</v>
      </c>
      <c r="S16" s="606"/>
      <c r="T16" s="606"/>
      <c r="U16" s="606"/>
      <c r="V16" s="606"/>
      <c r="W16" s="606"/>
      <c r="X16" s="606"/>
      <c r="Y16" s="607"/>
      <c r="Z16" s="665" t="s">
        <v>121</v>
      </c>
      <c r="AA16" s="665"/>
      <c r="AB16" s="665"/>
      <c r="AC16" s="665"/>
      <c r="AD16" s="666" t="s">
        <v>235</v>
      </c>
      <c r="AE16" s="666"/>
      <c r="AF16" s="666"/>
      <c r="AG16" s="666"/>
      <c r="AH16" s="666"/>
      <c r="AI16" s="666"/>
      <c r="AJ16" s="666"/>
      <c r="AK16" s="666"/>
      <c r="AL16" s="608" t="s">
        <v>121</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v>11907</v>
      </c>
      <c r="BH16" s="606"/>
      <c r="BI16" s="606"/>
      <c r="BJ16" s="606"/>
      <c r="BK16" s="606"/>
      <c r="BL16" s="606"/>
      <c r="BM16" s="606"/>
      <c r="BN16" s="607"/>
      <c r="BO16" s="665">
        <v>0.6</v>
      </c>
      <c r="BP16" s="665"/>
      <c r="BQ16" s="665"/>
      <c r="BR16" s="665"/>
      <c r="BS16" s="611">
        <v>1082</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t="s">
        <v>121</v>
      </c>
      <c r="CS16" s="606"/>
      <c r="CT16" s="606"/>
      <c r="CU16" s="606"/>
      <c r="CV16" s="606"/>
      <c r="CW16" s="606"/>
      <c r="CX16" s="606"/>
      <c r="CY16" s="607"/>
      <c r="CZ16" s="665" t="s">
        <v>235</v>
      </c>
      <c r="DA16" s="665"/>
      <c r="DB16" s="665"/>
      <c r="DC16" s="665"/>
      <c r="DD16" s="611" t="s">
        <v>235</v>
      </c>
      <c r="DE16" s="606"/>
      <c r="DF16" s="606"/>
      <c r="DG16" s="606"/>
      <c r="DH16" s="606"/>
      <c r="DI16" s="606"/>
      <c r="DJ16" s="606"/>
      <c r="DK16" s="606"/>
      <c r="DL16" s="606"/>
      <c r="DM16" s="606"/>
      <c r="DN16" s="606"/>
      <c r="DO16" s="606"/>
      <c r="DP16" s="607"/>
      <c r="DQ16" s="611" t="s">
        <v>121</v>
      </c>
      <c r="DR16" s="606"/>
      <c r="DS16" s="606"/>
      <c r="DT16" s="606"/>
      <c r="DU16" s="606"/>
      <c r="DV16" s="606"/>
      <c r="DW16" s="606"/>
      <c r="DX16" s="606"/>
      <c r="DY16" s="606"/>
      <c r="DZ16" s="606"/>
      <c r="EA16" s="606"/>
      <c r="EB16" s="606"/>
      <c r="EC16" s="646"/>
    </row>
    <row r="17" spans="2:133" ht="11.25" customHeight="1" x14ac:dyDescent="0.15">
      <c r="B17" s="600" t="s">
        <v>258</v>
      </c>
      <c r="C17" s="601"/>
      <c r="D17" s="601"/>
      <c r="E17" s="601"/>
      <c r="F17" s="601"/>
      <c r="G17" s="601"/>
      <c r="H17" s="601"/>
      <c r="I17" s="601"/>
      <c r="J17" s="601"/>
      <c r="K17" s="601"/>
      <c r="L17" s="601"/>
      <c r="M17" s="601"/>
      <c r="N17" s="601"/>
      <c r="O17" s="601"/>
      <c r="P17" s="601"/>
      <c r="Q17" s="602"/>
      <c r="R17" s="603">
        <v>3592</v>
      </c>
      <c r="S17" s="606"/>
      <c r="T17" s="606"/>
      <c r="U17" s="606"/>
      <c r="V17" s="606"/>
      <c r="W17" s="606"/>
      <c r="X17" s="606"/>
      <c r="Y17" s="607"/>
      <c r="Z17" s="665">
        <v>0</v>
      </c>
      <c r="AA17" s="665"/>
      <c r="AB17" s="665"/>
      <c r="AC17" s="665"/>
      <c r="AD17" s="666">
        <v>3592</v>
      </c>
      <c r="AE17" s="666"/>
      <c r="AF17" s="666"/>
      <c r="AG17" s="666"/>
      <c r="AH17" s="666"/>
      <c r="AI17" s="666"/>
      <c r="AJ17" s="666"/>
      <c r="AK17" s="666"/>
      <c r="AL17" s="608">
        <v>0</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235</v>
      </c>
      <c r="BH17" s="606"/>
      <c r="BI17" s="606"/>
      <c r="BJ17" s="606"/>
      <c r="BK17" s="606"/>
      <c r="BL17" s="606"/>
      <c r="BM17" s="606"/>
      <c r="BN17" s="607"/>
      <c r="BO17" s="665" t="s">
        <v>235</v>
      </c>
      <c r="BP17" s="665"/>
      <c r="BQ17" s="665"/>
      <c r="BR17" s="665"/>
      <c r="BS17" s="611" t="s">
        <v>121</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2083682</v>
      </c>
      <c r="CS17" s="606"/>
      <c r="CT17" s="606"/>
      <c r="CU17" s="606"/>
      <c r="CV17" s="606"/>
      <c r="CW17" s="606"/>
      <c r="CX17" s="606"/>
      <c r="CY17" s="607"/>
      <c r="CZ17" s="665">
        <v>13.5</v>
      </c>
      <c r="DA17" s="665"/>
      <c r="DB17" s="665"/>
      <c r="DC17" s="665"/>
      <c r="DD17" s="611" t="s">
        <v>235</v>
      </c>
      <c r="DE17" s="606"/>
      <c r="DF17" s="606"/>
      <c r="DG17" s="606"/>
      <c r="DH17" s="606"/>
      <c r="DI17" s="606"/>
      <c r="DJ17" s="606"/>
      <c r="DK17" s="606"/>
      <c r="DL17" s="606"/>
      <c r="DM17" s="606"/>
      <c r="DN17" s="606"/>
      <c r="DO17" s="606"/>
      <c r="DP17" s="607"/>
      <c r="DQ17" s="611">
        <v>1943164</v>
      </c>
      <c r="DR17" s="606"/>
      <c r="DS17" s="606"/>
      <c r="DT17" s="606"/>
      <c r="DU17" s="606"/>
      <c r="DV17" s="606"/>
      <c r="DW17" s="606"/>
      <c r="DX17" s="606"/>
      <c r="DY17" s="606"/>
      <c r="DZ17" s="606"/>
      <c r="EA17" s="606"/>
      <c r="EB17" s="606"/>
      <c r="EC17" s="646"/>
    </row>
    <row r="18" spans="2:133" ht="11.25" customHeight="1" x14ac:dyDescent="0.15">
      <c r="B18" s="600" t="s">
        <v>261</v>
      </c>
      <c r="C18" s="601"/>
      <c r="D18" s="601"/>
      <c r="E18" s="601"/>
      <c r="F18" s="601"/>
      <c r="G18" s="601"/>
      <c r="H18" s="601"/>
      <c r="I18" s="601"/>
      <c r="J18" s="601"/>
      <c r="K18" s="601"/>
      <c r="L18" s="601"/>
      <c r="M18" s="601"/>
      <c r="N18" s="601"/>
      <c r="O18" s="601"/>
      <c r="P18" s="601"/>
      <c r="Q18" s="602"/>
      <c r="R18" s="603">
        <v>6704813</v>
      </c>
      <c r="S18" s="606"/>
      <c r="T18" s="606"/>
      <c r="U18" s="606"/>
      <c r="V18" s="606"/>
      <c r="W18" s="606"/>
      <c r="X18" s="606"/>
      <c r="Y18" s="607"/>
      <c r="Z18" s="665">
        <v>43.2</v>
      </c>
      <c r="AA18" s="665"/>
      <c r="AB18" s="665"/>
      <c r="AC18" s="665"/>
      <c r="AD18" s="666">
        <v>5632402</v>
      </c>
      <c r="AE18" s="666"/>
      <c r="AF18" s="666"/>
      <c r="AG18" s="666"/>
      <c r="AH18" s="666"/>
      <c r="AI18" s="666"/>
      <c r="AJ18" s="666"/>
      <c r="AK18" s="666"/>
      <c r="AL18" s="608">
        <v>67.5</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235</v>
      </c>
      <c r="BH18" s="606"/>
      <c r="BI18" s="606"/>
      <c r="BJ18" s="606"/>
      <c r="BK18" s="606"/>
      <c r="BL18" s="606"/>
      <c r="BM18" s="606"/>
      <c r="BN18" s="607"/>
      <c r="BO18" s="665" t="s">
        <v>121</v>
      </c>
      <c r="BP18" s="665"/>
      <c r="BQ18" s="665"/>
      <c r="BR18" s="665"/>
      <c r="BS18" s="611" t="s">
        <v>235</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121</v>
      </c>
      <c r="CS18" s="606"/>
      <c r="CT18" s="606"/>
      <c r="CU18" s="606"/>
      <c r="CV18" s="606"/>
      <c r="CW18" s="606"/>
      <c r="CX18" s="606"/>
      <c r="CY18" s="607"/>
      <c r="CZ18" s="665" t="s">
        <v>121</v>
      </c>
      <c r="DA18" s="665"/>
      <c r="DB18" s="665"/>
      <c r="DC18" s="665"/>
      <c r="DD18" s="611" t="s">
        <v>121</v>
      </c>
      <c r="DE18" s="606"/>
      <c r="DF18" s="606"/>
      <c r="DG18" s="606"/>
      <c r="DH18" s="606"/>
      <c r="DI18" s="606"/>
      <c r="DJ18" s="606"/>
      <c r="DK18" s="606"/>
      <c r="DL18" s="606"/>
      <c r="DM18" s="606"/>
      <c r="DN18" s="606"/>
      <c r="DO18" s="606"/>
      <c r="DP18" s="607"/>
      <c r="DQ18" s="611" t="s">
        <v>121</v>
      </c>
      <c r="DR18" s="606"/>
      <c r="DS18" s="606"/>
      <c r="DT18" s="606"/>
      <c r="DU18" s="606"/>
      <c r="DV18" s="606"/>
      <c r="DW18" s="606"/>
      <c r="DX18" s="606"/>
      <c r="DY18" s="606"/>
      <c r="DZ18" s="606"/>
      <c r="EA18" s="606"/>
      <c r="EB18" s="606"/>
      <c r="EC18" s="646"/>
    </row>
    <row r="19" spans="2:133" ht="11.25" customHeight="1" x14ac:dyDescent="0.15">
      <c r="B19" s="600" t="s">
        <v>264</v>
      </c>
      <c r="C19" s="601"/>
      <c r="D19" s="601"/>
      <c r="E19" s="601"/>
      <c r="F19" s="601"/>
      <c r="G19" s="601"/>
      <c r="H19" s="601"/>
      <c r="I19" s="601"/>
      <c r="J19" s="601"/>
      <c r="K19" s="601"/>
      <c r="L19" s="601"/>
      <c r="M19" s="601"/>
      <c r="N19" s="601"/>
      <c r="O19" s="601"/>
      <c r="P19" s="601"/>
      <c r="Q19" s="602"/>
      <c r="R19" s="603">
        <v>5632402</v>
      </c>
      <c r="S19" s="606"/>
      <c r="T19" s="606"/>
      <c r="U19" s="606"/>
      <c r="V19" s="606"/>
      <c r="W19" s="606"/>
      <c r="X19" s="606"/>
      <c r="Y19" s="607"/>
      <c r="Z19" s="665">
        <v>36.299999999999997</v>
      </c>
      <c r="AA19" s="665"/>
      <c r="AB19" s="665"/>
      <c r="AC19" s="665"/>
      <c r="AD19" s="666">
        <v>5632402</v>
      </c>
      <c r="AE19" s="666"/>
      <c r="AF19" s="666"/>
      <c r="AG19" s="666"/>
      <c r="AH19" s="666"/>
      <c r="AI19" s="666"/>
      <c r="AJ19" s="666"/>
      <c r="AK19" s="666"/>
      <c r="AL19" s="608">
        <v>67.5</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v>103106</v>
      </c>
      <c r="BH19" s="606"/>
      <c r="BI19" s="606"/>
      <c r="BJ19" s="606"/>
      <c r="BK19" s="606"/>
      <c r="BL19" s="606"/>
      <c r="BM19" s="606"/>
      <c r="BN19" s="607"/>
      <c r="BO19" s="665">
        <v>4.9000000000000004</v>
      </c>
      <c r="BP19" s="665"/>
      <c r="BQ19" s="665"/>
      <c r="BR19" s="665"/>
      <c r="BS19" s="611" t="s">
        <v>235</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121</v>
      </c>
      <c r="DA19" s="665"/>
      <c r="DB19" s="665"/>
      <c r="DC19" s="665"/>
      <c r="DD19" s="611" t="s">
        <v>121</v>
      </c>
      <c r="DE19" s="606"/>
      <c r="DF19" s="606"/>
      <c r="DG19" s="606"/>
      <c r="DH19" s="606"/>
      <c r="DI19" s="606"/>
      <c r="DJ19" s="606"/>
      <c r="DK19" s="606"/>
      <c r="DL19" s="606"/>
      <c r="DM19" s="606"/>
      <c r="DN19" s="606"/>
      <c r="DO19" s="606"/>
      <c r="DP19" s="607"/>
      <c r="DQ19" s="611" t="s">
        <v>121</v>
      </c>
      <c r="DR19" s="606"/>
      <c r="DS19" s="606"/>
      <c r="DT19" s="606"/>
      <c r="DU19" s="606"/>
      <c r="DV19" s="606"/>
      <c r="DW19" s="606"/>
      <c r="DX19" s="606"/>
      <c r="DY19" s="606"/>
      <c r="DZ19" s="606"/>
      <c r="EA19" s="606"/>
      <c r="EB19" s="606"/>
      <c r="EC19" s="646"/>
    </row>
    <row r="20" spans="2:133" ht="11.25" customHeight="1" x14ac:dyDescent="0.15">
      <c r="B20" s="600" t="s">
        <v>267</v>
      </c>
      <c r="C20" s="601"/>
      <c r="D20" s="601"/>
      <c r="E20" s="601"/>
      <c r="F20" s="601"/>
      <c r="G20" s="601"/>
      <c r="H20" s="601"/>
      <c r="I20" s="601"/>
      <c r="J20" s="601"/>
      <c r="K20" s="601"/>
      <c r="L20" s="601"/>
      <c r="M20" s="601"/>
      <c r="N20" s="601"/>
      <c r="O20" s="601"/>
      <c r="P20" s="601"/>
      <c r="Q20" s="602"/>
      <c r="R20" s="603">
        <v>1072411</v>
      </c>
      <c r="S20" s="606"/>
      <c r="T20" s="606"/>
      <c r="U20" s="606"/>
      <c r="V20" s="606"/>
      <c r="W20" s="606"/>
      <c r="X20" s="606"/>
      <c r="Y20" s="607"/>
      <c r="Z20" s="665">
        <v>6.9</v>
      </c>
      <c r="AA20" s="665"/>
      <c r="AB20" s="665"/>
      <c r="AC20" s="665"/>
      <c r="AD20" s="666" t="s">
        <v>235</v>
      </c>
      <c r="AE20" s="666"/>
      <c r="AF20" s="666"/>
      <c r="AG20" s="666"/>
      <c r="AH20" s="666"/>
      <c r="AI20" s="666"/>
      <c r="AJ20" s="666"/>
      <c r="AK20" s="666"/>
      <c r="AL20" s="608" t="s">
        <v>121</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v>103106</v>
      </c>
      <c r="BH20" s="606"/>
      <c r="BI20" s="606"/>
      <c r="BJ20" s="606"/>
      <c r="BK20" s="606"/>
      <c r="BL20" s="606"/>
      <c r="BM20" s="606"/>
      <c r="BN20" s="607"/>
      <c r="BO20" s="665">
        <v>4.9000000000000004</v>
      </c>
      <c r="BP20" s="665"/>
      <c r="BQ20" s="665"/>
      <c r="BR20" s="665"/>
      <c r="BS20" s="611" t="s">
        <v>121</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15488001</v>
      </c>
      <c r="CS20" s="606"/>
      <c r="CT20" s="606"/>
      <c r="CU20" s="606"/>
      <c r="CV20" s="606"/>
      <c r="CW20" s="606"/>
      <c r="CX20" s="606"/>
      <c r="CY20" s="607"/>
      <c r="CZ20" s="665">
        <v>100</v>
      </c>
      <c r="DA20" s="665"/>
      <c r="DB20" s="665"/>
      <c r="DC20" s="665"/>
      <c r="DD20" s="611">
        <v>814492</v>
      </c>
      <c r="DE20" s="606"/>
      <c r="DF20" s="606"/>
      <c r="DG20" s="606"/>
      <c r="DH20" s="606"/>
      <c r="DI20" s="606"/>
      <c r="DJ20" s="606"/>
      <c r="DK20" s="606"/>
      <c r="DL20" s="606"/>
      <c r="DM20" s="606"/>
      <c r="DN20" s="606"/>
      <c r="DO20" s="606"/>
      <c r="DP20" s="607"/>
      <c r="DQ20" s="611">
        <v>10519239</v>
      </c>
      <c r="DR20" s="606"/>
      <c r="DS20" s="606"/>
      <c r="DT20" s="606"/>
      <c r="DU20" s="606"/>
      <c r="DV20" s="606"/>
      <c r="DW20" s="606"/>
      <c r="DX20" s="606"/>
      <c r="DY20" s="606"/>
      <c r="DZ20" s="606"/>
      <c r="EA20" s="606"/>
      <c r="EB20" s="606"/>
      <c r="EC20" s="646"/>
    </row>
    <row r="21" spans="2:133" ht="11.25" customHeight="1" x14ac:dyDescent="0.15">
      <c r="B21" s="600" t="s">
        <v>270</v>
      </c>
      <c r="C21" s="601"/>
      <c r="D21" s="601"/>
      <c r="E21" s="601"/>
      <c r="F21" s="601"/>
      <c r="G21" s="601"/>
      <c r="H21" s="601"/>
      <c r="I21" s="601"/>
      <c r="J21" s="601"/>
      <c r="K21" s="601"/>
      <c r="L21" s="601"/>
      <c r="M21" s="601"/>
      <c r="N21" s="601"/>
      <c r="O21" s="601"/>
      <c r="P21" s="601"/>
      <c r="Q21" s="602"/>
      <c r="R21" s="603" t="s">
        <v>121</v>
      </c>
      <c r="S21" s="606"/>
      <c r="T21" s="606"/>
      <c r="U21" s="606"/>
      <c r="V21" s="606"/>
      <c r="W21" s="606"/>
      <c r="X21" s="606"/>
      <c r="Y21" s="607"/>
      <c r="Z21" s="665" t="s">
        <v>235</v>
      </c>
      <c r="AA21" s="665"/>
      <c r="AB21" s="665"/>
      <c r="AC21" s="665"/>
      <c r="AD21" s="666" t="s">
        <v>235</v>
      </c>
      <c r="AE21" s="666"/>
      <c r="AF21" s="666"/>
      <c r="AG21" s="666"/>
      <c r="AH21" s="666"/>
      <c r="AI21" s="666"/>
      <c r="AJ21" s="666"/>
      <c r="AK21" s="666"/>
      <c r="AL21" s="608" t="s">
        <v>121</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v>16396</v>
      </c>
      <c r="BH21" s="606"/>
      <c r="BI21" s="606"/>
      <c r="BJ21" s="606"/>
      <c r="BK21" s="606"/>
      <c r="BL21" s="606"/>
      <c r="BM21" s="606"/>
      <c r="BN21" s="607"/>
      <c r="BO21" s="665">
        <v>0.8</v>
      </c>
      <c r="BP21" s="665"/>
      <c r="BQ21" s="665"/>
      <c r="BR21" s="665"/>
      <c r="BS21" s="611" t="s">
        <v>235</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272</v>
      </c>
      <c r="C22" s="601"/>
      <c r="D22" s="601"/>
      <c r="E22" s="601"/>
      <c r="F22" s="601"/>
      <c r="G22" s="601"/>
      <c r="H22" s="601"/>
      <c r="I22" s="601"/>
      <c r="J22" s="601"/>
      <c r="K22" s="601"/>
      <c r="L22" s="601"/>
      <c r="M22" s="601"/>
      <c r="N22" s="601"/>
      <c r="O22" s="601"/>
      <c r="P22" s="601"/>
      <c r="Q22" s="602"/>
      <c r="R22" s="603">
        <v>9481571</v>
      </c>
      <c r="S22" s="606"/>
      <c r="T22" s="606"/>
      <c r="U22" s="606"/>
      <c r="V22" s="606"/>
      <c r="W22" s="606"/>
      <c r="X22" s="606"/>
      <c r="Y22" s="607"/>
      <c r="Z22" s="665">
        <v>61.2</v>
      </c>
      <c r="AA22" s="665"/>
      <c r="AB22" s="665"/>
      <c r="AC22" s="665"/>
      <c r="AD22" s="666">
        <v>8322450</v>
      </c>
      <c r="AE22" s="666"/>
      <c r="AF22" s="666"/>
      <c r="AG22" s="666"/>
      <c r="AH22" s="666"/>
      <c r="AI22" s="666"/>
      <c r="AJ22" s="666"/>
      <c r="AK22" s="666"/>
      <c r="AL22" s="608">
        <v>99.7</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235</v>
      </c>
      <c r="BH22" s="606"/>
      <c r="BI22" s="606"/>
      <c r="BJ22" s="606"/>
      <c r="BK22" s="606"/>
      <c r="BL22" s="606"/>
      <c r="BM22" s="606"/>
      <c r="BN22" s="607"/>
      <c r="BO22" s="665" t="s">
        <v>121</v>
      </c>
      <c r="BP22" s="665"/>
      <c r="BQ22" s="665"/>
      <c r="BR22" s="665"/>
      <c r="BS22" s="611" t="s">
        <v>121</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275</v>
      </c>
      <c r="C23" s="601"/>
      <c r="D23" s="601"/>
      <c r="E23" s="601"/>
      <c r="F23" s="601"/>
      <c r="G23" s="601"/>
      <c r="H23" s="601"/>
      <c r="I23" s="601"/>
      <c r="J23" s="601"/>
      <c r="K23" s="601"/>
      <c r="L23" s="601"/>
      <c r="M23" s="601"/>
      <c r="N23" s="601"/>
      <c r="O23" s="601"/>
      <c r="P23" s="601"/>
      <c r="Q23" s="602"/>
      <c r="R23" s="603">
        <v>3627</v>
      </c>
      <c r="S23" s="606"/>
      <c r="T23" s="606"/>
      <c r="U23" s="606"/>
      <c r="V23" s="606"/>
      <c r="W23" s="606"/>
      <c r="X23" s="606"/>
      <c r="Y23" s="607"/>
      <c r="Z23" s="665">
        <v>0</v>
      </c>
      <c r="AA23" s="665"/>
      <c r="AB23" s="665"/>
      <c r="AC23" s="665"/>
      <c r="AD23" s="666">
        <v>3627</v>
      </c>
      <c r="AE23" s="666"/>
      <c r="AF23" s="666"/>
      <c r="AG23" s="666"/>
      <c r="AH23" s="666"/>
      <c r="AI23" s="666"/>
      <c r="AJ23" s="666"/>
      <c r="AK23" s="666"/>
      <c r="AL23" s="608">
        <v>0</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v>86710</v>
      </c>
      <c r="BH23" s="606"/>
      <c r="BI23" s="606"/>
      <c r="BJ23" s="606"/>
      <c r="BK23" s="606"/>
      <c r="BL23" s="606"/>
      <c r="BM23" s="606"/>
      <c r="BN23" s="607"/>
      <c r="BO23" s="665">
        <v>4.0999999999999996</v>
      </c>
      <c r="BP23" s="665"/>
      <c r="BQ23" s="665"/>
      <c r="BR23" s="665"/>
      <c r="BS23" s="611" t="s">
        <v>235</v>
      </c>
      <c r="BT23" s="606"/>
      <c r="BU23" s="606"/>
      <c r="BV23" s="606"/>
      <c r="BW23" s="606"/>
      <c r="BX23" s="606"/>
      <c r="BY23" s="606"/>
      <c r="BZ23" s="606"/>
      <c r="CA23" s="606"/>
      <c r="CB23" s="646"/>
      <c r="CD23" s="720" t="s">
        <v>215</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x14ac:dyDescent="0.15">
      <c r="B24" s="600" t="s">
        <v>282</v>
      </c>
      <c r="C24" s="601"/>
      <c r="D24" s="601"/>
      <c r="E24" s="601"/>
      <c r="F24" s="601"/>
      <c r="G24" s="601"/>
      <c r="H24" s="601"/>
      <c r="I24" s="601"/>
      <c r="J24" s="601"/>
      <c r="K24" s="601"/>
      <c r="L24" s="601"/>
      <c r="M24" s="601"/>
      <c r="N24" s="601"/>
      <c r="O24" s="601"/>
      <c r="P24" s="601"/>
      <c r="Q24" s="602"/>
      <c r="R24" s="603">
        <v>203066</v>
      </c>
      <c r="S24" s="606"/>
      <c r="T24" s="606"/>
      <c r="U24" s="606"/>
      <c r="V24" s="606"/>
      <c r="W24" s="606"/>
      <c r="X24" s="606"/>
      <c r="Y24" s="607"/>
      <c r="Z24" s="665">
        <v>1.3</v>
      </c>
      <c r="AA24" s="665"/>
      <c r="AB24" s="665"/>
      <c r="AC24" s="665"/>
      <c r="AD24" s="666" t="s">
        <v>121</v>
      </c>
      <c r="AE24" s="666"/>
      <c r="AF24" s="666"/>
      <c r="AG24" s="666"/>
      <c r="AH24" s="666"/>
      <c r="AI24" s="666"/>
      <c r="AJ24" s="666"/>
      <c r="AK24" s="666"/>
      <c r="AL24" s="608" t="s">
        <v>121</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121</v>
      </c>
      <c r="BH24" s="606"/>
      <c r="BI24" s="606"/>
      <c r="BJ24" s="606"/>
      <c r="BK24" s="606"/>
      <c r="BL24" s="606"/>
      <c r="BM24" s="606"/>
      <c r="BN24" s="607"/>
      <c r="BO24" s="665" t="s">
        <v>235</v>
      </c>
      <c r="BP24" s="665"/>
      <c r="BQ24" s="665"/>
      <c r="BR24" s="665"/>
      <c r="BS24" s="611" t="s">
        <v>121</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7236893</v>
      </c>
      <c r="CS24" s="669"/>
      <c r="CT24" s="669"/>
      <c r="CU24" s="669"/>
      <c r="CV24" s="669"/>
      <c r="CW24" s="669"/>
      <c r="CX24" s="669"/>
      <c r="CY24" s="715"/>
      <c r="CZ24" s="716">
        <v>46.7</v>
      </c>
      <c r="DA24" s="685"/>
      <c r="DB24" s="685"/>
      <c r="DC24" s="719"/>
      <c r="DD24" s="714">
        <v>5118293</v>
      </c>
      <c r="DE24" s="669"/>
      <c r="DF24" s="669"/>
      <c r="DG24" s="669"/>
      <c r="DH24" s="669"/>
      <c r="DI24" s="669"/>
      <c r="DJ24" s="669"/>
      <c r="DK24" s="715"/>
      <c r="DL24" s="714">
        <v>5102860</v>
      </c>
      <c r="DM24" s="669"/>
      <c r="DN24" s="669"/>
      <c r="DO24" s="669"/>
      <c r="DP24" s="669"/>
      <c r="DQ24" s="669"/>
      <c r="DR24" s="669"/>
      <c r="DS24" s="669"/>
      <c r="DT24" s="669"/>
      <c r="DU24" s="669"/>
      <c r="DV24" s="715"/>
      <c r="DW24" s="716">
        <v>58.5</v>
      </c>
      <c r="DX24" s="685"/>
      <c r="DY24" s="685"/>
      <c r="DZ24" s="685"/>
      <c r="EA24" s="685"/>
      <c r="EB24" s="685"/>
      <c r="EC24" s="717"/>
    </row>
    <row r="25" spans="2:133" ht="11.25" customHeight="1" x14ac:dyDescent="0.15">
      <c r="B25" s="600" t="s">
        <v>285</v>
      </c>
      <c r="C25" s="601"/>
      <c r="D25" s="601"/>
      <c r="E25" s="601"/>
      <c r="F25" s="601"/>
      <c r="G25" s="601"/>
      <c r="H25" s="601"/>
      <c r="I25" s="601"/>
      <c r="J25" s="601"/>
      <c r="K25" s="601"/>
      <c r="L25" s="601"/>
      <c r="M25" s="601"/>
      <c r="N25" s="601"/>
      <c r="O25" s="601"/>
      <c r="P25" s="601"/>
      <c r="Q25" s="602"/>
      <c r="R25" s="603">
        <v>237953</v>
      </c>
      <c r="S25" s="606"/>
      <c r="T25" s="606"/>
      <c r="U25" s="606"/>
      <c r="V25" s="606"/>
      <c r="W25" s="606"/>
      <c r="X25" s="606"/>
      <c r="Y25" s="607"/>
      <c r="Z25" s="665">
        <v>1.5</v>
      </c>
      <c r="AA25" s="665"/>
      <c r="AB25" s="665"/>
      <c r="AC25" s="665"/>
      <c r="AD25" s="666">
        <v>12698</v>
      </c>
      <c r="AE25" s="666"/>
      <c r="AF25" s="666"/>
      <c r="AG25" s="666"/>
      <c r="AH25" s="666"/>
      <c r="AI25" s="666"/>
      <c r="AJ25" s="666"/>
      <c r="AK25" s="666"/>
      <c r="AL25" s="608">
        <v>0.2</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235</v>
      </c>
      <c r="BH25" s="606"/>
      <c r="BI25" s="606"/>
      <c r="BJ25" s="606"/>
      <c r="BK25" s="606"/>
      <c r="BL25" s="606"/>
      <c r="BM25" s="606"/>
      <c r="BN25" s="607"/>
      <c r="BO25" s="665" t="s">
        <v>121</v>
      </c>
      <c r="BP25" s="665"/>
      <c r="BQ25" s="665"/>
      <c r="BR25" s="665"/>
      <c r="BS25" s="611" t="s">
        <v>121</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2513678</v>
      </c>
      <c r="CS25" s="604"/>
      <c r="CT25" s="604"/>
      <c r="CU25" s="604"/>
      <c r="CV25" s="604"/>
      <c r="CW25" s="604"/>
      <c r="CX25" s="604"/>
      <c r="CY25" s="605"/>
      <c r="CZ25" s="608">
        <v>16.2</v>
      </c>
      <c r="DA25" s="637"/>
      <c r="DB25" s="637"/>
      <c r="DC25" s="638"/>
      <c r="DD25" s="611">
        <v>2367531</v>
      </c>
      <c r="DE25" s="604"/>
      <c r="DF25" s="604"/>
      <c r="DG25" s="604"/>
      <c r="DH25" s="604"/>
      <c r="DI25" s="604"/>
      <c r="DJ25" s="604"/>
      <c r="DK25" s="605"/>
      <c r="DL25" s="611">
        <v>2354574</v>
      </c>
      <c r="DM25" s="604"/>
      <c r="DN25" s="604"/>
      <c r="DO25" s="604"/>
      <c r="DP25" s="604"/>
      <c r="DQ25" s="604"/>
      <c r="DR25" s="604"/>
      <c r="DS25" s="604"/>
      <c r="DT25" s="604"/>
      <c r="DU25" s="604"/>
      <c r="DV25" s="605"/>
      <c r="DW25" s="608">
        <v>27</v>
      </c>
      <c r="DX25" s="637"/>
      <c r="DY25" s="637"/>
      <c r="DZ25" s="637"/>
      <c r="EA25" s="637"/>
      <c r="EB25" s="637"/>
      <c r="EC25" s="639"/>
    </row>
    <row r="26" spans="2:133" ht="11.25" customHeight="1" x14ac:dyDescent="0.15">
      <c r="B26" s="600" t="s">
        <v>288</v>
      </c>
      <c r="C26" s="601"/>
      <c r="D26" s="601"/>
      <c r="E26" s="601"/>
      <c r="F26" s="601"/>
      <c r="G26" s="601"/>
      <c r="H26" s="601"/>
      <c r="I26" s="601"/>
      <c r="J26" s="601"/>
      <c r="K26" s="601"/>
      <c r="L26" s="601"/>
      <c r="M26" s="601"/>
      <c r="N26" s="601"/>
      <c r="O26" s="601"/>
      <c r="P26" s="601"/>
      <c r="Q26" s="602"/>
      <c r="R26" s="603">
        <v>105066</v>
      </c>
      <c r="S26" s="606"/>
      <c r="T26" s="606"/>
      <c r="U26" s="606"/>
      <c r="V26" s="606"/>
      <c r="W26" s="606"/>
      <c r="X26" s="606"/>
      <c r="Y26" s="607"/>
      <c r="Z26" s="665">
        <v>0.7</v>
      </c>
      <c r="AA26" s="665"/>
      <c r="AB26" s="665"/>
      <c r="AC26" s="665"/>
      <c r="AD26" s="666" t="s">
        <v>121</v>
      </c>
      <c r="AE26" s="666"/>
      <c r="AF26" s="666"/>
      <c r="AG26" s="666"/>
      <c r="AH26" s="666"/>
      <c r="AI26" s="666"/>
      <c r="AJ26" s="666"/>
      <c r="AK26" s="666"/>
      <c r="AL26" s="608" t="s">
        <v>121</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121</v>
      </c>
      <c r="BH26" s="606"/>
      <c r="BI26" s="606"/>
      <c r="BJ26" s="606"/>
      <c r="BK26" s="606"/>
      <c r="BL26" s="606"/>
      <c r="BM26" s="606"/>
      <c r="BN26" s="607"/>
      <c r="BO26" s="665" t="s">
        <v>121</v>
      </c>
      <c r="BP26" s="665"/>
      <c r="BQ26" s="665"/>
      <c r="BR26" s="665"/>
      <c r="BS26" s="611" t="s">
        <v>121</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1690076</v>
      </c>
      <c r="CS26" s="606"/>
      <c r="CT26" s="606"/>
      <c r="CU26" s="606"/>
      <c r="CV26" s="606"/>
      <c r="CW26" s="606"/>
      <c r="CX26" s="606"/>
      <c r="CY26" s="607"/>
      <c r="CZ26" s="608">
        <v>10.9</v>
      </c>
      <c r="DA26" s="637"/>
      <c r="DB26" s="637"/>
      <c r="DC26" s="638"/>
      <c r="DD26" s="611">
        <v>1563944</v>
      </c>
      <c r="DE26" s="606"/>
      <c r="DF26" s="606"/>
      <c r="DG26" s="606"/>
      <c r="DH26" s="606"/>
      <c r="DI26" s="606"/>
      <c r="DJ26" s="606"/>
      <c r="DK26" s="607"/>
      <c r="DL26" s="611" t="s">
        <v>121</v>
      </c>
      <c r="DM26" s="606"/>
      <c r="DN26" s="606"/>
      <c r="DO26" s="606"/>
      <c r="DP26" s="606"/>
      <c r="DQ26" s="606"/>
      <c r="DR26" s="606"/>
      <c r="DS26" s="606"/>
      <c r="DT26" s="606"/>
      <c r="DU26" s="606"/>
      <c r="DV26" s="607"/>
      <c r="DW26" s="608" t="s">
        <v>235</v>
      </c>
      <c r="DX26" s="637"/>
      <c r="DY26" s="637"/>
      <c r="DZ26" s="637"/>
      <c r="EA26" s="637"/>
      <c r="EB26" s="637"/>
      <c r="EC26" s="639"/>
    </row>
    <row r="27" spans="2:133" ht="11.25" customHeight="1" x14ac:dyDescent="0.15">
      <c r="B27" s="600" t="s">
        <v>291</v>
      </c>
      <c r="C27" s="601"/>
      <c r="D27" s="601"/>
      <c r="E27" s="601"/>
      <c r="F27" s="601"/>
      <c r="G27" s="601"/>
      <c r="H27" s="601"/>
      <c r="I27" s="601"/>
      <c r="J27" s="601"/>
      <c r="K27" s="601"/>
      <c r="L27" s="601"/>
      <c r="M27" s="601"/>
      <c r="N27" s="601"/>
      <c r="O27" s="601"/>
      <c r="P27" s="601"/>
      <c r="Q27" s="602"/>
      <c r="R27" s="603">
        <v>1820768</v>
      </c>
      <c r="S27" s="606"/>
      <c r="T27" s="606"/>
      <c r="U27" s="606"/>
      <c r="V27" s="606"/>
      <c r="W27" s="606"/>
      <c r="X27" s="606"/>
      <c r="Y27" s="607"/>
      <c r="Z27" s="665">
        <v>11.7</v>
      </c>
      <c r="AA27" s="665"/>
      <c r="AB27" s="665"/>
      <c r="AC27" s="665"/>
      <c r="AD27" s="666" t="s">
        <v>235</v>
      </c>
      <c r="AE27" s="666"/>
      <c r="AF27" s="666"/>
      <c r="AG27" s="666"/>
      <c r="AH27" s="666"/>
      <c r="AI27" s="666"/>
      <c r="AJ27" s="666"/>
      <c r="AK27" s="666"/>
      <c r="AL27" s="608" t="s">
        <v>121</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2100264</v>
      </c>
      <c r="BH27" s="606"/>
      <c r="BI27" s="606"/>
      <c r="BJ27" s="606"/>
      <c r="BK27" s="606"/>
      <c r="BL27" s="606"/>
      <c r="BM27" s="606"/>
      <c r="BN27" s="607"/>
      <c r="BO27" s="665">
        <v>100</v>
      </c>
      <c r="BP27" s="665"/>
      <c r="BQ27" s="665"/>
      <c r="BR27" s="665"/>
      <c r="BS27" s="611">
        <v>51037</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2639533</v>
      </c>
      <c r="CS27" s="604"/>
      <c r="CT27" s="604"/>
      <c r="CU27" s="604"/>
      <c r="CV27" s="604"/>
      <c r="CW27" s="604"/>
      <c r="CX27" s="604"/>
      <c r="CY27" s="605"/>
      <c r="CZ27" s="608">
        <v>17</v>
      </c>
      <c r="DA27" s="637"/>
      <c r="DB27" s="637"/>
      <c r="DC27" s="638"/>
      <c r="DD27" s="611">
        <v>807598</v>
      </c>
      <c r="DE27" s="604"/>
      <c r="DF27" s="604"/>
      <c r="DG27" s="604"/>
      <c r="DH27" s="604"/>
      <c r="DI27" s="604"/>
      <c r="DJ27" s="604"/>
      <c r="DK27" s="605"/>
      <c r="DL27" s="611">
        <v>805122</v>
      </c>
      <c r="DM27" s="604"/>
      <c r="DN27" s="604"/>
      <c r="DO27" s="604"/>
      <c r="DP27" s="604"/>
      <c r="DQ27" s="604"/>
      <c r="DR27" s="604"/>
      <c r="DS27" s="604"/>
      <c r="DT27" s="604"/>
      <c r="DU27" s="604"/>
      <c r="DV27" s="605"/>
      <c r="DW27" s="608">
        <v>9.1999999999999993</v>
      </c>
      <c r="DX27" s="637"/>
      <c r="DY27" s="637"/>
      <c r="DZ27" s="637"/>
      <c r="EA27" s="637"/>
      <c r="EB27" s="637"/>
      <c r="EC27" s="639"/>
    </row>
    <row r="28" spans="2:133" ht="11.25" customHeight="1" x14ac:dyDescent="0.15">
      <c r="B28" s="708" t="s">
        <v>294</v>
      </c>
      <c r="C28" s="709"/>
      <c r="D28" s="709"/>
      <c r="E28" s="709"/>
      <c r="F28" s="709"/>
      <c r="G28" s="709"/>
      <c r="H28" s="709"/>
      <c r="I28" s="709"/>
      <c r="J28" s="709"/>
      <c r="K28" s="709"/>
      <c r="L28" s="709"/>
      <c r="M28" s="709"/>
      <c r="N28" s="709"/>
      <c r="O28" s="709"/>
      <c r="P28" s="709"/>
      <c r="Q28" s="710"/>
      <c r="R28" s="603">
        <v>378</v>
      </c>
      <c r="S28" s="606"/>
      <c r="T28" s="606"/>
      <c r="U28" s="606"/>
      <c r="V28" s="606"/>
      <c r="W28" s="606"/>
      <c r="X28" s="606"/>
      <c r="Y28" s="607"/>
      <c r="Z28" s="665">
        <v>0</v>
      </c>
      <c r="AA28" s="665"/>
      <c r="AB28" s="665"/>
      <c r="AC28" s="665"/>
      <c r="AD28" s="666">
        <v>378</v>
      </c>
      <c r="AE28" s="666"/>
      <c r="AF28" s="666"/>
      <c r="AG28" s="666"/>
      <c r="AH28" s="666"/>
      <c r="AI28" s="666"/>
      <c r="AJ28" s="666"/>
      <c r="AK28" s="666"/>
      <c r="AL28" s="608">
        <v>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2083682</v>
      </c>
      <c r="CS28" s="606"/>
      <c r="CT28" s="606"/>
      <c r="CU28" s="606"/>
      <c r="CV28" s="606"/>
      <c r="CW28" s="606"/>
      <c r="CX28" s="606"/>
      <c r="CY28" s="607"/>
      <c r="CZ28" s="608">
        <v>13.5</v>
      </c>
      <c r="DA28" s="637"/>
      <c r="DB28" s="637"/>
      <c r="DC28" s="638"/>
      <c r="DD28" s="611">
        <v>1943164</v>
      </c>
      <c r="DE28" s="606"/>
      <c r="DF28" s="606"/>
      <c r="DG28" s="606"/>
      <c r="DH28" s="606"/>
      <c r="DI28" s="606"/>
      <c r="DJ28" s="606"/>
      <c r="DK28" s="607"/>
      <c r="DL28" s="611">
        <v>1943164</v>
      </c>
      <c r="DM28" s="606"/>
      <c r="DN28" s="606"/>
      <c r="DO28" s="606"/>
      <c r="DP28" s="606"/>
      <c r="DQ28" s="606"/>
      <c r="DR28" s="606"/>
      <c r="DS28" s="606"/>
      <c r="DT28" s="606"/>
      <c r="DU28" s="606"/>
      <c r="DV28" s="607"/>
      <c r="DW28" s="608">
        <v>22.3</v>
      </c>
      <c r="DX28" s="637"/>
      <c r="DY28" s="637"/>
      <c r="DZ28" s="637"/>
      <c r="EA28" s="637"/>
      <c r="EB28" s="637"/>
      <c r="EC28" s="639"/>
    </row>
    <row r="29" spans="2:133" ht="11.25" customHeight="1" x14ac:dyDescent="0.15">
      <c r="B29" s="600" t="s">
        <v>296</v>
      </c>
      <c r="C29" s="601"/>
      <c r="D29" s="601"/>
      <c r="E29" s="601"/>
      <c r="F29" s="601"/>
      <c r="G29" s="601"/>
      <c r="H29" s="601"/>
      <c r="I29" s="601"/>
      <c r="J29" s="601"/>
      <c r="K29" s="601"/>
      <c r="L29" s="601"/>
      <c r="M29" s="601"/>
      <c r="N29" s="601"/>
      <c r="O29" s="601"/>
      <c r="P29" s="601"/>
      <c r="Q29" s="602"/>
      <c r="R29" s="603">
        <v>1142801</v>
      </c>
      <c r="S29" s="606"/>
      <c r="T29" s="606"/>
      <c r="U29" s="606"/>
      <c r="V29" s="606"/>
      <c r="W29" s="606"/>
      <c r="X29" s="606"/>
      <c r="Y29" s="607"/>
      <c r="Z29" s="665">
        <v>7.4</v>
      </c>
      <c r="AA29" s="665"/>
      <c r="AB29" s="665"/>
      <c r="AC29" s="665"/>
      <c r="AD29" s="666" t="s">
        <v>235</v>
      </c>
      <c r="AE29" s="666"/>
      <c r="AF29" s="666"/>
      <c r="AG29" s="666"/>
      <c r="AH29" s="666"/>
      <c r="AI29" s="666"/>
      <c r="AJ29" s="666"/>
      <c r="AK29" s="666"/>
      <c r="AL29" s="608" t="s">
        <v>235</v>
      </c>
      <c r="AM29" s="609"/>
      <c r="AN29" s="609"/>
      <c r="AO29" s="667"/>
      <c r="AP29" s="677" t="s">
        <v>215</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3">
        <v>2081325</v>
      </c>
      <c r="CS29" s="604"/>
      <c r="CT29" s="604"/>
      <c r="CU29" s="604"/>
      <c r="CV29" s="604"/>
      <c r="CW29" s="604"/>
      <c r="CX29" s="604"/>
      <c r="CY29" s="605"/>
      <c r="CZ29" s="608">
        <v>13.4</v>
      </c>
      <c r="DA29" s="637"/>
      <c r="DB29" s="637"/>
      <c r="DC29" s="638"/>
      <c r="DD29" s="611">
        <v>1940807</v>
      </c>
      <c r="DE29" s="604"/>
      <c r="DF29" s="604"/>
      <c r="DG29" s="604"/>
      <c r="DH29" s="604"/>
      <c r="DI29" s="604"/>
      <c r="DJ29" s="604"/>
      <c r="DK29" s="605"/>
      <c r="DL29" s="611">
        <v>1940807</v>
      </c>
      <c r="DM29" s="604"/>
      <c r="DN29" s="604"/>
      <c r="DO29" s="604"/>
      <c r="DP29" s="604"/>
      <c r="DQ29" s="604"/>
      <c r="DR29" s="604"/>
      <c r="DS29" s="604"/>
      <c r="DT29" s="604"/>
      <c r="DU29" s="604"/>
      <c r="DV29" s="605"/>
      <c r="DW29" s="608">
        <v>22.3</v>
      </c>
      <c r="DX29" s="637"/>
      <c r="DY29" s="637"/>
      <c r="DZ29" s="637"/>
      <c r="EA29" s="637"/>
      <c r="EB29" s="637"/>
      <c r="EC29" s="639"/>
    </row>
    <row r="30" spans="2:133" ht="11.25" customHeight="1" x14ac:dyDescent="0.15">
      <c r="B30" s="600" t="s">
        <v>301</v>
      </c>
      <c r="C30" s="601"/>
      <c r="D30" s="601"/>
      <c r="E30" s="601"/>
      <c r="F30" s="601"/>
      <c r="G30" s="601"/>
      <c r="H30" s="601"/>
      <c r="I30" s="601"/>
      <c r="J30" s="601"/>
      <c r="K30" s="601"/>
      <c r="L30" s="601"/>
      <c r="M30" s="601"/>
      <c r="N30" s="601"/>
      <c r="O30" s="601"/>
      <c r="P30" s="601"/>
      <c r="Q30" s="602"/>
      <c r="R30" s="603">
        <v>25687</v>
      </c>
      <c r="S30" s="606"/>
      <c r="T30" s="606"/>
      <c r="U30" s="606"/>
      <c r="V30" s="606"/>
      <c r="W30" s="606"/>
      <c r="X30" s="606"/>
      <c r="Y30" s="607"/>
      <c r="Z30" s="665">
        <v>0.2</v>
      </c>
      <c r="AA30" s="665"/>
      <c r="AB30" s="665"/>
      <c r="AC30" s="665"/>
      <c r="AD30" s="666">
        <v>2145</v>
      </c>
      <c r="AE30" s="666"/>
      <c r="AF30" s="666"/>
      <c r="AG30" s="666"/>
      <c r="AH30" s="666"/>
      <c r="AI30" s="666"/>
      <c r="AJ30" s="666"/>
      <c r="AK30" s="666"/>
      <c r="AL30" s="608">
        <v>0</v>
      </c>
      <c r="AM30" s="609"/>
      <c r="AN30" s="609"/>
      <c r="AO30" s="667"/>
      <c r="AP30" s="693" t="s">
        <v>302</v>
      </c>
      <c r="AQ30" s="694"/>
      <c r="AR30" s="694"/>
      <c r="AS30" s="694"/>
      <c r="AT30" s="699" t="s">
        <v>303</v>
      </c>
      <c r="AU30" s="210"/>
      <c r="AV30" s="210"/>
      <c r="AW30" s="210"/>
      <c r="AX30" s="702" t="s">
        <v>179</v>
      </c>
      <c r="AY30" s="703"/>
      <c r="AZ30" s="703"/>
      <c r="BA30" s="703"/>
      <c r="BB30" s="703"/>
      <c r="BC30" s="703"/>
      <c r="BD30" s="703"/>
      <c r="BE30" s="703"/>
      <c r="BF30" s="704"/>
      <c r="BG30" s="683">
        <v>98.1</v>
      </c>
      <c r="BH30" s="684"/>
      <c r="BI30" s="684"/>
      <c r="BJ30" s="684"/>
      <c r="BK30" s="684"/>
      <c r="BL30" s="684"/>
      <c r="BM30" s="685">
        <v>91.9</v>
      </c>
      <c r="BN30" s="684"/>
      <c r="BO30" s="684"/>
      <c r="BP30" s="684"/>
      <c r="BQ30" s="686"/>
      <c r="BR30" s="683">
        <v>98.7</v>
      </c>
      <c r="BS30" s="684"/>
      <c r="BT30" s="684"/>
      <c r="BU30" s="684"/>
      <c r="BV30" s="684"/>
      <c r="BW30" s="684"/>
      <c r="BX30" s="685">
        <v>91.4</v>
      </c>
      <c r="BY30" s="684"/>
      <c r="BZ30" s="684"/>
      <c r="CA30" s="684"/>
      <c r="CB30" s="686"/>
      <c r="CD30" s="689"/>
      <c r="CE30" s="690"/>
      <c r="CF30" s="647" t="s">
        <v>304</v>
      </c>
      <c r="CG30" s="644"/>
      <c r="CH30" s="644"/>
      <c r="CI30" s="644"/>
      <c r="CJ30" s="644"/>
      <c r="CK30" s="644"/>
      <c r="CL30" s="644"/>
      <c r="CM30" s="644"/>
      <c r="CN30" s="644"/>
      <c r="CO30" s="644"/>
      <c r="CP30" s="644"/>
      <c r="CQ30" s="645"/>
      <c r="CR30" s="603">
        <v>1982680</v>
      </c>
      <c r="CS30" s="606"/>
      <c r="CT30" s="606"/>
      <c r="CU30" s="606"/>
      <c r="CV30" s="606"/>
      <c r="CW30" s="606"/>
      <c r="CX30" s="606"/>
      <c r="CY30" s="607"/>
      <c r="CZ30" s="608">
        <v>12.8</v>
      </c>
      <c r="DA30" s="637"/>
      <c r="DB30" s="637"/>
      <c r="DC30" s="638"/>
      <c r="DD30" s="611">
        <v>1842162</v>
      </c>
      <c r="DE30" s="606"/>
      <c r="DF30" s="606"/>
      <c r="DG30" s="606"/>
      <c r="DH30" s="606"/>
      <c r="DI30" s="606"/>
      <c r="DJ30" s="606"/>
      <c r="DK30" s="607"/>
      <c r="DL30" s="611">
        <v>1842162</v>
      </c>
      <c r="DM30" s="606"/>
      <c r="DN30" s="606"/>
      <c r="DO30" s="606"/>
      <c r="DP30" s="606"/>
      <c r="DQ30" s="606"/>
      <c r="DR30" s="606"/>
      <c r="DS30" s="606"/>
      <c r="DT30" s="606"/>
      <c r="DU30" s="606"/>
      <c r="DV30" s="607"/>
      <c r="DW30" s="608">
        <v>21.1</v>
      </c>
      <c r="DX30" s="637"/>
      <c r="DY30" s="637"/>
      <c r="DZ30" s="637"/>
      <c r="EA30" s="637"/>
      <c r="EB30" s="637"/>
      <c r="EC30" s="639"/>
    </row>
    <row r="31" spans="2:133" ht="11.25" customHeight="1" x14ac:dyDescent="0.15">
      <c r="B31" s="600" t="s">
        <v>305</v>
      </c>
      <c r="C31" s="601"/>
      <c r="D31" s="601"/>
      <c r="E31" s="601"/>
      <c r="F31" s="601"/>
      <c r="G31" s="601"/>
      <c r="H31" s="601"/>
      <c r="I31" s="601"/>
      <c r="J31" s="601"/>
      <c r="K31" s="601"/>
      <c r="L31" s="601"/>
      <c r="M31" s="601"/>
      <c r="N31" s="601"/>
      <c r="O31" s="601"/>
      <c r="P31" s="601"/>
      <c r="Q31" s="602"/>
      <c r="R31" s="603">
        <v>64922</v>
      </c>
      <c r="S31" s="606"/>
      <c r="T31" s="606"/>
      <c r="U31" s="606"/>
      <c r="V31" s="606"/>
      <c r="W31" s="606"/>
      <c r="X31" s="606"/>
      <c r="Y31" s="607"/>
      <c r="Z31" s="665">
        <v>0.4</v>
      </c>
      <c r="AA31" s="665"/>
      <c r="AB31" s="665"/>
      <c r="AC31" s="665"/>
      <c r="AD31" s="666" t="s">
        <v>121</v>
      </c>
      <c r="AE31" s="666"/>
      <c r="AF31" s="666"/>
      <c r="AG31" s="666"/>
      <c r="AH31" s="666"/>
      <c r="AI31" s="666"/>
      <c r="AJ31" s="666"/>
      <c r="AK31" s="666"/>
      <c r="AL31" s="608" t="s">
        <v>121</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98.6</v>
      </c>
      <c r="BH31" s="604"/>
      <c r="BI31" s="604"/>
      <c r="BJ31" s="604"/>
      <c r="BK31" s="604"/>
      <c r="BL31" s="604"/>
      <c r="BM31" s="609">
        <v>91.9</v>
      </c>
      <c r="BN31" s="682"/>
      <c r="BO31" s="682"/>
      <c r="BP31" s="682"/>
      <c r="BQ31" s="643"/>
      <c r="BR31" s="681">
        <v>98.6</v>
      </c>
      <c r="BS31" s="604"/>
      <c r="BT31" s="604"/>
      <c r="BU31" s="604"/>
      <c r="BV31" s="604"/>
      <c r="BW31" s="604"/>
      <c r="BX31" s="609">
        <v>90.8</v>
      </c>
      <c r="BY31" s="682"/>
      <c r="BZ31" s="682"/>
      <c r="CA31" s="682"/>
      <c r="CB31" s="643"/>
      <c r="CD31" s="689"/>
      <c r="CE31" s="690"/>
      <c r="CF31" s="647" t="s">
        <v>308</v>
      </c>
      <c r="CG31" s="644"/>
      <c r="CH31" s="644"/>
      <c r="CI31" s="644"/>
      <c r="CJ31" s="644"/>
      <c r="CK31" s="644"/>
      <c r="CL31" s="644"/>
      <c r="CM31" s="644"/>
      <c r="CN31" s="644"/>
      <c r="CO31" s="644"/>
      <c r="CP31" s="644"/>
      <c r="CQ31" s="645"/>
      <c r="CR31" s="603">
        <v>98645</v>
      </c>
      <c r="CS31" s="604"/>
      <c r="CT31" s="604"/>
      <c r="CU31" s="604"/>
      <c r="CV31" s="604"/>
      <c r="CW31" s="604"/>
      <c r="CX31" s="604"/>
      <c r="CY31" s="605"/>
      <c r="CZ31" s="608">
        <v>0.6</v>
      </c>
      <c r="DA31" s="637"/>
      <c r="DB31" s="637"/>
      <c r="DC31" s="638"/>
      <c r="DD31" s="611">
        <v>98645</v>
      </c>
      <c r="DE31" s="604"/>
      <c r="DF31" s="604"/>
      <c r="DG31" s="604"/>
      <c r="DH31" s="604"/>
      <c r="DI31" s="604"/>
      <c r="DJ31" s="604"/>
      <c r="DK31" s="605"/>
      <c r="DL31" s="611">
        <v>98645</v>
      </c>
      <c r="DM31" s="604"/>
      <c r="DN31" s="604"/>
      <c r="DO31" s="604"/>
      <c r="DP31" s="604"/>
      <c r="DQ31" s="604"/>
      <c r="DR31" s="604"/>
      <c r="DS31" s="604"/>
      <c r="DT31" s="604"/>
      <c r="DU31" s="604"/>
      <c r="DV31" s="605"/>
      <c r="DW31" s="608">
        <v>1.1000000000000001</v>
      </c>
      <c r="DX31" s="637"/>
      <c r="DY31" s="637"/>
      <c r="DZ31" s="637"/>
      <c r="EA31" s="637"/>
      <c r="EB31" s="637"/>
      <c r="EC31" s="639"/>
    </row>
    <row r="32" spans="2:133" ht="11.25" customHeight="1" x14ac:dyDescent="0.15">
      <c r="B32" s="600" t="s">
        <v>309</v>
      </c>
      <c r="C32" s="601"/>
      <c r="D32" s="601"/>
      <c r="E32" s="601"/>
      <c r="F32" s="601"/>
      <c r="G32" s="601"/>
      <c r="H32" s="601"/>
      <c r="I32" s="601"/>
      <c r="J32" s="601"/>
      <c r="K32" s="601"/>
      <c r="L32" s="601"/>
      <c r="M32" s="601"/>
      <c r="N32" s="601"/>
      <c r="O32" s="601"/>
      <c r="P32" s="601"/>
      <c r="Q32" s="602"/>
      <c r="R32" s="603">
        <v>244070</v>
      </c>
      <c r="S32" s="606"/>
      <c r="T32" s="606"/>
      <c r="U32" s="606"/>
      <c r="V32" s="606"/>
      <c r="W32" s="606"/>
      <c r="X32" s="606"/>
      <c r="Y32" s="607"/>
      <c r="Z32" s="665">
        <v>1.6</v>
      </c>
      <c r="AA32" s="665"/>
      <c r="AB32" s="665"/>
      <c r="AC32" s="665"/>
      <c r="AD32" s="666" t="s">
        <v>121</v>
      </c>
      <c r="AE32" s="666"/>
      <c r="AF32" s="666"/>
      <c r="AG32" s="666"/>
      <c r="AH32" s="666"/>
      <c r="AI32" s="666"/>
      <c r="AJ32" s="666"/>
      <c r="AK32" s="666"/>
      <c r="AL32" s="608" t="s">
        <v>121</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97.1</v>
      </c>
      <c r="BH32" s="619"/>
      <c r="BI32" s="619"/>
      <c r="BJ32" s="619"/>
      <c r="BK32" s="619"/>
      <c r="BL32" s="619"/>
      <c r="BM32" s="663">
        <v>90.5</v>
      </c>
      <c r="BN32" s="619"/>
      <c r="BO32" s="619"/>
      <c r="BP32" s="619"/>
      <c r="BQ32" s="656"/>
      <c r="BR32" s="680">
        <v>98.5</v>
      </c>
      <c r="BS32" s="619"/>
      <c r="BT32" s="619"/>
      <c r="BU32" s="619"/>
      <c r="BV32" s="619"/>
      <c r="BW32" s="619"/>
      <c r="BX32" s="663">
        <v>90.1</v>
      </c>
      <c r="BY32" s="619"/>
      <c r="BZ32" s="619"/>
      <c r="CA32" s="619"/>
      <c r="CB32" s="656"/>
      <c r="CD32" s="691"/>
      <c r="CE32" s="692"/>
      <c r="CF32" s="647" t="s">
        <v>311</v>
      </c>
      <c r="CG32" s="644"/>
      <c r="CH32" s="644"/>
      <c r="CI32" s="644"/>
      <c r="CJ32" s="644"/>
      <c r="CK32" s="644"/>
      <c r="CL32" s="644"/>
      <c r="CM32" s="644"/>
      <c r="CN32" s="644"/>
      <c r="CO32" s="644"/>
      <c r="CP32" s="644"/>
      <c r="CQ32" s="645"/>
      <c r="CR32" s="603">
        <v>2357</v>
      </c>
      <c r="CS32" s="606"/>
      <c r="CT32" s="606"/>
      <c r="CU32" s="606"/>
      <c r="CV32" s="606"/>
      <c r="CW32" s="606"/>
      <c r="CX32" s="606"/>
      <c r="CY32" s="607"/>
      <c r="CZ32" s="608">
        <v>0</v>
      </c>
      <c r="DA32" s="637"/>
      <c r="DB32" s="637"/>
      <c r="DC32" s="638"/>
      <c r="DD32" s="611">
        <v>2357</v>
      </c>
      <c r="DE32" s="606"/>
      <c r="DF32" s="606"/>
      <c r="DG32" s="606"/>
      <c r="DH32" s="606"/>
      <c r="DI32" s="606"/>
      <c r="DJ32" s="606"/>
      <c r="DK32" s="607"/>
      <c r="DL32" s="611">
        <v>2357</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312</v>
      </c>
      <c r="C33" s="601"/>
      <c r="D33" s="601"/>
      <c r="E33" s="601"/>
      <c r="F33" s="601"/>
      <c r="G33" s="601"/>
      <c r="H33" s="601"/>
      <c r="I33" s="601"/>
      <c r="J33" s="601"/>
      <c r="K33" s="601"/>
      <c r="L33" s="601"/>
      <c r="M33" s="601"/>
      <c r="N33" s="601"/>
      <c r="O33" s="601"/>
      <c r="P33" s="601"/>
      <c r="Q33" s="602"/>
      <c r="R33" s="603">
        <v>425949</v>
      </c>
      <c r="S33" s="606"/>
      <c r="T33" s="606"/>
      <c r="U33" s="606"/>
      <c r="V33" s="606"/>
      <c r="W33" s="606"/>
      <c r="X33" s="606"/>
      <c r="Y33" s="607"/>
      <c r="Z33" s="665">
        <v>2.7</v>
      </c>
      <c r="AA33" s="665"/>
      <c r="AB33" s="665"/>
      <c r="AC33" s="665"/>
      <c r="AD33" s="666" t="s">
        <v>121</v>
      </c>
      <c r="AE33" s="666"/>
      <c r="AF33" s="666"/>
      <c r="AG33" s="666"/>
      <c r="AH33" s="666"/>
      <c r="AI33" s="666"/>
      <c r="AJ33" s="666"/>
      <c r="AK33" s="666"/>
      <c r="AL33" s="608" t="s">
        <v>235</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7436616</v>
      </c>
      <c r="CS33" s="604"/>
      <c r="CT33" s="604"/>
      <c r="CU33" s="604"/>
      <c r="CV33" s="604"/>
      <c r="CW33" s="604"/>
      <c r="CX33" s="604"/>
      <c r="CY33" s="605"/>
      <c r="CZ33" s="608">
        <v>48</v>
      </c>
      <c r="DA33" s="637"/>
      <c r="DB33" s="637"/>
      <c r="DC33" s="638"/>
      <c r="DD33" s="611">
        <v>5282662</v>
      </c>
      <c r="DE33" s="604"/>
      <c r="DF33" s="604"/>
      <c r="DG33" s="604"/>
      <c r="DH33" s="604"/>
      <c r="DI33" s="604"/>
      <c r="DJ33" s="604"/>
      <c r="DK33" s="605"/>
      <c r="DL33" s="611">
        <v>3856800</v>
      </c>
      <c r="DM33" s="604"/>
      <c r="DN33" s="604"/>
      <c r="DO33" s="604"/>
      <c r="DP33" s="604"/>
      <c r="DQ33" s="604"/>
      <c r="DR33" s="604"/>
      <c r="DS33" s="604"/>
      <c r="DT33" s="604"/>
      <c r="DU33" s="604"/>
      <c r="DV33" s="605"/>
      <c r="DW33" s="608">
        <v>44.2</v>
      </c>
      <c r="DX33" s="637"/>
      <c r="DY33" s="637"/>
      <c r="DZ33" s="637"/>
      <c r="EA33" s="637"/>
      <c r="EB33" s="637"/>
      <c r="EC33" s="639"/>
    </row>
    <row r="34" spans="2:133" ht="11.25" customHeight="1" x14ac:dyDescent="0.15">
      <c r="B34" s="600" t="s">
        <v>314</v>
      </c>
      <c r="C34" s="601"/>
      <c r="D34" s="601"/>
      <c r="E34" s="601"/>
      <c r="F34" s="601"/>
      <c r="G34" s="601"/>
      <c r="H34" s="601"/>
      <c r="I34" s="601"/>
      <c r="J34" s="601"/>
      <c r="K34" s="601"/>
      <c r="L34" s="601"/>
      <c r="M34" s="601"/>
      <c r="N34" s="601"/>
      <c r="O34" s="601"/>
      <c r="P34" s="601"/>
      <c r="Q34" s="602"/>
      <c r="R34" s="603">
        <v>609495</v>
      </c>
      <c r="S34" s="606"/>
      <c r="T34" s="606"/>
      <c r="U34" s="606"/>
      <c r="V34" s="606"/>
      <c r="W34" s="606"/>
      <c r="X34" s="606"/>
      <c r="Y34" s="607"/>
      <c r="Z34" s="665">
        <v>3.9</v>
      </c>
      <c r="AA34" s="665"/>
      <c r="AB34" s="665"/>
      <c r="AC34" s="665"/>
      <c r="AD34" s="666">
        <v>6491</v>
      </c>
      <c r="AE34" s="666"/>
      <c r="AF34" s="666"/>
      <c r="AG34" s="666"/>
      <c r="AH34" s="666"/>
      <c r="AI34" s="666"/>
      <c r="AJ34" s="666"/>
      <c r="AK34" s="666"/>
      <c r="AL34" s="608">
        <v>0.1</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1944504</v>
      </c>
      <c r="CS34" s="606"/>
      <c r="CT34" s="606"/>
      <c r="CU34" s="606"/>
      <c r="CV34" s="606"/>
      <c r="CW34" s="606"/>
      <c r="CX34" s="606"/>
      <c r="CY34" s="607"/>
      <c r="CZ34" s="608">
        <v>12.6</v>
      </c>
      <c r="DA34" s="637"/>
      <c r="DB34" s="637"/>
      <c r="DC34" s="638"/>
      <c r="DD34" s="611">
        <v>1544397</v>
      </c>
      <c r="DE34" s="606"/>
      <c r="DF34" s="606"/>
      <c r="DG34" s="606"/>
      <c r="DH34" s="606"/>
      <c r="DI34" s="606"/>
      <c r="DJ34" s="606"/>
      <c r="DK34" s="607"/>
      <c r="DL34" s="611">
        <v>1148578</v>
      </c>
      <c r="DM34" s="606"/>
      <c r="DN34" s="606"/>
      <c r="DO34" s="606"/>
      <c r="DP34" s="606"/>
      <c r="DQ34" s="606"/>
      <c r="DR34" s="606"/>
      <c r="DS34" s="606"/>
      <c r="DT34" s="606"/>
      <c r="DU34" s="606"/>
      <c r="DV34" s="607"/>
      <c r="DW34" s="608">
        <v>13.2</v>
      </c>
      <c r="DX34" s="637"/>
      <c r="DY34" s="637"/>
      <c r="DZ34" s="637"/>
      <c r="EA34" s="637"/>
      <c r="EB34" s="637"/>
      <c r="EC34" s="639"/>
    </row>
    <row r="35" spans="2:133" ht="11.25" customHeight="1" x14ac:dyDescent="0.15">
      <c r="B35" s="600" t="s">
        <v>318</v>
      </c>
      <c r="C35" s="601"/>
      <c r="D35" s="601"/>
      <c r="E35" s="601"/>
      <c r="F35" s="601"/>
      <c r="G35" s="601"/>
      <c r="H35" s="601"/>
      <c r="I35" s="601"/>
      <c r="J35" s="601"/>
      <c r="K35" s="601"/>
      <c r="L35" s="601"/>
      <c r="M35" s="601"/>
      <c r="N35" s="601"/>
      <c r="O35" s="601"/>
      <c r="P35" s="601"/>
      <c r="Q35" s="602"/>
      <c r="R35" s="603">
        <v>1138247</v>
      </c>
      <c r="S35" s="606"/>
      <c r="T35" s="606"/>
      <c r="U35" s="606"/>
      <c r="V35" s="606"/>
      <c r="W35" s="606"/>
      <c r="X35" s="606"/>
      <c r="Y35" s="607"/>
      <c r="Z35" s="665">
        <v>7.3</v>
      </c>
      <c r="AA35" s="665"/>
      <c r="AB35" s="665"/>
      <c r="AC35" s="665"/>
      <c r="AD35" s="666" t="s">
        <v>121</v>
      </c>
      <c r="AE35" s="666"/>
      <c r="AF35" s="666"/>
      <c r="AG35" s="666"/>
      <c r="AH35" s="666"/>
      <c r="AI35" s="666"/>
      <c r="AJ35" s="666"/>
      <c r="AK35" s="666"/>
      <c r="AL35" s="608" t="s">
        <v>235</v>
      </c>
      <c r="AM35" s="609"/>
      <c r="AN35" s="609"/>
      <c r="AO35" s="667"/>
      <c r="AP35" s="214"/>
      <c r="AQ35" s="671" t="s">
        <v>319</v>
      </c>
      <c r="AR35" s="672"/>
      <c r="AS35" s="672"/>
      <c r="AT35" s="672"/>
      <c r="AU35" s="672"/>
      <c r="AV35" s="672"/>
      <c r="AW35" s="672"/>
      <c r="AX35" s="672"/>
      <c r="AY35" s="673"/>
      <c r="AZ35" s="668">
        <v>2442245</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33460</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938768</v>
      </c>
      <c r="CS35" s="604"/>
      <c r="CT35" s="604"/>
      <c r="CU35" s="604"/>
      <c r="CV35" s="604"/>
      <c r="CW35" s="604"/>
      <c r="CX35" s="604"/>
      <c r="CY35" s="605"/>
      <c r="CZ35" s="608">
        <v>6.1</v>
      </c>
      <c r="DA35" s="637"/>
      <c r="DB35" s="637"/>
      <c r="DC35" s="638"/>
      <c r="DD35" s="611">
        <v>883859</v>
      </c>
      <c r="DE35" s="604"/>
      <c r="DF35" s="604"/>
      <c r="DG35" s="604"/>
      <c r="DH35" s="604"/>
      <c r="DI35" s="604"/>
      <c r="DJ35" s="604"/>
      <c r="DK35" s="605"/>
      <c r="DL35" s="611">
        <v>465689</v>
      </c>
      <c r="DM35" s="604"/>
      <c r="DN35" s="604"/>
      <c r="DO35" s="604"/>
      <c r="DP35" s="604"/>
      <c r="DQ35" s="604"/>
      <c r="DR35" s="604"/>
      <c r="DS35" s="604"/>
      <c r="DT35" s="604"/>
      <c r="DU35" s="604"/>
      <c r="DV35" s="605"/>
      <c r="DW35" s="608">
        <v>5.3</v>
      </c>
      <c r="DX35" s="637"/>
      <c r="DY35" s="637"/>
      <c r="DZ35" s="637"/>
      <c r="EA35" s="637"/>
      <c r="EB35" s="637"/>
      <c r="EC35" s="639"/>
    </row>
    <row r="36" spans="2:133" ht="11.25" customHeight="1" x14ac:dyDescent="0.15">
      <c r="B36" s="600" t="s">
        <v>322</v>
      </c>
      <c r="C36" s="601"/>
      <c r="D36" s="601"/>
      <c r="E36" s="601"/>
      <c r="F36" s="601"/>
      <c r="G36" s="601"/>
      <c r="H36" s="601"/>
      <c r="I36" s="601"/>
      <c r="J36" s="601"/>
      <c r="K36" s="601"/>
      <c r="L36" s="601"/>
      <c r="M36" s="601"/>
      <c r="N36" s="601"/>
      <c r="O36" s="601"/>
      <c r="P36" s="601"/>
      <c r="Q36" s="602"/>
      <c r="R36" s="603" t="s">
        <v>235</v>
      </c>
      <c r="S36" s="606"/>
      <c r="T36" s="606"/>
      <c r="U36" s="606"/>
      <c r="V36" s="606"/>
      <c r="W36" s="606"/>
      <c r="X36" s="606"/>
      <c r="Y36" s="607"/>
      <c r="Z36" s="665" t="s">
        <v>235</v>
      </c>
      <c r="AA36" s="665"/>
      <c r="AB36" s="665"/>
      <c r="AC36" s="665"/>
      <c r="AD36" s="666" t="s">
        <v>121</v>
      </c>
      <c r="AE36" s="666"/>
      <c r="AF36" s="666"/>
      <c r="AG36" s="666"/>
      <c r="AH36" s="666"/>
      <c r="AI36" s="666"/>
      <c r="AJ36" s="666"/>
      <c r="AK36" s="666"/>
      <c r="AL36" s="608" t="s">
        <v>235</v>
      </c>
      <c r="AM36" s="609"/>
      <c r="AN36" s="609"/>
      <c r="AO36" s="667"/>
      <c r="AQ36" s="640" t="s">
        <v>323</v>
      </c>
      <c r="AR36" s="641"/>
      <c r="AS36" s="641"/>
      <c r="AT36" s="641"/>
      <c r="AU36" s="641"/>
      <c r="AV36" s="641"/>
      <c r="AW36" s="641"/>
      <c r="AX36" s="641"/>
      <c r="AY36" s="642"/>
      <c r="AZ36" s="603">
        <v>725895</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-189430</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1627977</v>
      </c>
      <c r="CS36" s="606"/>
      <c r="CT36" s="606"/>
      <c r="CU36" s="606"/>
      <c r="CV36" s="606"/>
      <c r="CW36" s="606"/>
      <c r="CX36" s="606"/>
      <c r="CY36" s="607"/>
      <c r="CZ36" s="608">
        <v>10.5</v>
      </c>
      <c r="DA36" s="637"/>
      <c r="DB36" s="637"/>
      <c r="DC36" s="638"/>
      <c r="DD36" s="611">
        <v>869462</v>
      </c>
      <c r="DE36" s="606"/>
      <c r="DF36" s="606"/>
      <c r="DG36" s="606"/>
      <c r="DH36" s="606"/>
      <c r="DI36" s="606"/>
      <c r="DJ36" s="606"/>
      <c r="DK36" s="607"/>
      <c r="DL36" s="611">
        <v>584345</v>
      </c>
      <c r="DM36" s="606"/>
      <c r="DN36" s="606"/>
      <c r="DO36" s="606"/>
      <c r="DP36" s="606"/>
      <c r="DQ36" s="606"/>
      <c r="DR36" s="606"/>
      <c r="DS36" s="606"/>
      <c r="DT36" s="606"/>
      <c r="DU36" s="606"/>
      <c r="DV36" s="607"/>
      <c r="DW36" s="608">
        <v>6.7</v>
      </c>
      <c r="DX36" s="637"/>
      <c r="DY36" s="637"/>
      <c r="DZ36" s="637"/>
      <c r="EA36" s="637"/>
      <c r="EB36" s="637"/>
      <c r="EC36" s="639"/>
    </row>
    <row r="37" spans="2:133" ht="11.25" customHeight="1" x14ac:dyDescent="0.15">
      <c r="B37" s="600" t="s">
        <v>326</v>
      </c>
      <c r="C37" s="601"/>
      <c r="D37" s="601"/>
      <c r="E37" s="601"/>
      <c r="F37" s="601"/>
      <c r="G37" s="601"/>
      <c r="H37" s="601"/>
      <c r="I37" s="601"/>
      <c r="J37" s="601"/>
      <c r="K37" s="601"/>
      <c r="L37" s="601"/>
      <c r="M37" s="601"/>
      <c r="N37" s="601"/>
      <c r="O37" s="601"/>
      <c r="P37" s="601"/>
      <c r="Q37" s="602"/>
      <c r="R37" s="603">
        <v>371747</v>
      </c>
      <c r="S37" s="606"/>
      <c r="T37" s="606"/>
      <c r="U37" s="606"/>
      <c r="V37" s="606"/>
      <c r="W37" s="606"/>
      <c r="X37" s="606"/>
      <c r="Y37" s="607"/>
      <c r="Z37" s="665">
        <v>2.4</v>
      </c>
      <c r="AA37" s="665"/>
      <c r="AB37" s="665"/>
      <c r="AC37" s="665"/>
      <c r="AD37" s="666" t="s">
        <v>121</v>
      </c>
      <c r="AE37" s="666"/>
      <c r="AF37" s="666"/>
      <c r="AG37" s="666"/>
      <c r="AH37" s="666"/>
      <c r="AI37" s="666"/>
      <c r="AJ37" s="666"/>
      <c r="AK37" s="666"/>
      <c r="AL37" s="608" t="s">
        <v>121</v>
      </c>
      <c r="AM37" s="609"/>
      <c r="AN37" s="609"/>
      <c r="AO37" s="667"/>
      <c r="AQ37" s="640" t="s">
        <v>327</v>
      </c>
      <c r="AR37" s="641"/>
      <c r="AS37" s="641"/>
      <c r="AT37" s="641"/>
      <c r="AU37" s="641"/>
      <c r="AV37" s="641"/>
      <c r="AW37" s="641"/>
      <c r="AX37" s="641"/>
      <c r="AY37" s="642"/>
      <c r="AZ37" s="603">
        <v>413372</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3678</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85289</v>
      </c>
      <c r="CS37" s="604"/>
      <c r="CT37" s="604"/>
      <c r="CU37" s="604"/>
      <c r="CV37" s="604"/>
      <c r="CW37" s="604"/>
      <c r="CX37" s="604"/>
      <c r="CY37" s="605"/>
      <c r="CZ37" s="608">
        <v>0.6</v>
      </c>
      <c r="DA37" s="637"/>
      <c r="DB37" s="637"/>
      <c r="DC37" s="638"/>
      <c r="DD37" s="611">
        <v>85261</v>
      </c>
      <c r="DE37" s="604"/>
      <c r="DF37" s="604"/>
      <c r="DG37" s="604"/>
      <c r="DH37" s="604"/>
      <c r="DI37" s="604"/>
      <c r="DJ37" s="604"/>
      <c r="DK37" s="605"/>
      <c r="DL37" s="611">
        <v>34649</v>
      </c>
      <c r="DM37" s="604"/>
      <c r="DN37" s="604"/>
      <c r="DO37" s="604"/>
      <c r="DP37" s="604"/>
      <c r="DQ37" s="604"/>
      <c r="DR37" s="604"/>
      <c r="DS37" s="604"/>
      <c r="DT37" s="604"/>
      <c r="DU37" s="604"/>
      <c r="DV37" s="605"/>
      <c r="DW37" s="608">
        <v>0.4</v>
      </c>
      <c r="DX37" s="637"/>
      <c r="DY37" s="637"/>
      <c r="DZ37" s="637"/>
      <c r="EA37" s="637"/>
      <c r="EB37" s="637"/>
      <c r="EC37" s="639"/>
    </row>
    <row r="38" spans="2:133" ht="11.25" customHeight="1" x14ac:dyDescent="0.15">
      <c r="B38" s="615" t="s">
        <v>330</v>
      </c>
      <c r="C38" s="616"/>
      <c r="D38" s="616"/>
      <c r="E38" s="616"/>
      <c r="F38" s="616"/>
      <c r="G38" s="616"/>
      <c r="H38" s="616"/>
      <c r="I38" s="616"/>
      <c r="J38" s="616"/>
      <c r="K38" s="616"/>
      <c r="L38" s="616"/>
      <c r="M38" s="616"/>
      <c r="N38" s="616"/>
      <c r="O38" s="616"/>
      <c r="P38" s="616"/>
      <c r="Q38" s="617"/>
      <c r="R38" s="618">
        <v>15503600</v>
      </c>
      <c r="S38" s="655"/>
      <c r="T38" s="655"/>
      <c r="U38" s="655"/>
      <c r="V38" s="655"/>
      <c r="W38" s="655"/>
      <c r="X38" s="655"/>
      <c r="Y38" s="660"/>
      <c r="Z38" s="661">
        <v>100</v>
      </c>
      <c r="AA38" s="661"/>
      <c r="AB38" s="661"/>
      <c r="AC38" s="661"/>
      <c r="AD38" s="662">
        <v>8347789</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v>24059</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5736</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1998145</v>
      </c>
      <c r="CS38" s="606"/>
      <c r="CT38" s="606"/>
      <c r="CU38" s="606"/>
      <c r="CV38" s="606"/>
      <c r="CW38" s="606"/>
      <c r="CX38" s="606"/>
      <c r="CY38" s="607"/>
      <c r="CZ38" s="608">
        <v>12.9</v>
      </c>
      <c r="DA38" s="637"/>
      <c r="DB38" s="637"/>
      <c r="DC38" s="638"/>
      <c r="DD38" s="611">
        <v>1752774</v>
      </c>
      <c r="DE38" s="606"/>
      <c r="DF38" s="606"/>
      <c r="DG38" s="606"/>
      <c r="DH38" s="606"/>
      <c r="DI38" s="606"/>
      <c r="DJ38" s="606"/>
      <c r="DK38" s="607"/>
      <c r="DL38" s="611">
        <v>1642389</v>
      </c>
      <c r="DM38" s="606"/>
      <c r="DN38" s="606"/>
      <c r="DO38" s="606"/>
      <c r="DP38" s="606"/>
      <c r="DQ38" s="606"/>
      <c r="DR38" s="606"/>
      <c r="DS38" s="606"/>
      <c r="DT38" s="606"/>
      <c r="DU38" s="606"/>
      <c r="DV38" s="607"/>
      <c r="DW38" s="608">
        <v>18.8</v>
      </c>
      <c r="DX38" s="637"/>
      <c r="DY38" s="637"/>
      <c r="DZ38" s="637"/>
      <c r="EA38" s="637"/>
      <c r="EB38" s="637"/>
      <c r="EC38" s="639"/>
    </row>
    <row r="39" spans="2:133" ht="11.25" customHeight="1" x14ac:dyDescent="0.15">
      <c r="AQ39" s="640" t="s">
        <v>334</v>
      </c>
      <c r="AR39" s="641"/>
      <c r="AS39" s="641"/>
      <c r="AT39" s="641"/>
      <c r="AU39" s="641"/>
      <c r="AV39" s="641"/>
      <c r="AW39" s="641"/>
      <c r="AX39" s="641"/>
      <c r="AY39" s="642"/>
      <c r="AZ39" s="603">
        <v>14501</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99</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399615</v>
      </c>
      <c r="CS39" s="604"/>
      <c r="CT39" s="604"/>
      <c r="CU39" s="604"/>
      <c r="CV39" s="604"/>
      <c r="CW39" s="604"/>
      <c r="CX39" s="604"/>
      <c r="CY39" s="605"/>
      <c r="CZ39" s="608">
        <v>2.6</v>
      </c>
      <c r="DA39" s="637"/>
      <c r="DB39" s="637"/>
      <c r="DC39" s="638"/>
      <c r="DD39" s="611">
        <v>213000</v>
      </c>
      <c r="DE39" s="604"/>
      <c r="DF39" s="604"/>
      <c r="DG39" s="604"/>
      <c r="DH39" s="604"/>
      <c r="DI39" s="604"/>
      <c r="DJ39" s="604"/>
      <c r="DK39" s="605"/>
      <c r="DL39" s="611" t="s">
        <v>121</v>
      </c>
      <c r="DM39" s="604"/>
      <c r="DN39" s="604"/>
      <c r="DO39" s="604"/>
      <c r="DP39" s="604"/>
      <c r="DQ39" s="604"/>
      <c r="DR39" s="604"/>
      <c r="DS39" s="604"/>
      <c r="DT39" s="604"/>
      <c r="DU39" s="604"/>
      <c r="DV39" s="605"/>
      <c r="DW39" s="608" t="s">
        <v>235</v>
      </c>
      <c r="DX39" s="637"/>
      <c r="DY39" s="637"/>
      <c r="DZ39" s="637"/>
      <c r="EA39" s="637"/>
      <c r="EB39" s="637"/>
      <c r="EC39" s="639"/>
    </row>
    <row r="40" spans="2:133" ht="11.25" customHeight="1" x14ac:dyDescent="0.15">
      <c r="AQ40" s="640" t="s">
        <v>338</v>
      </c>
      <c r="AR40" s="641"/>
      <c r="AS40" s="641"/>
      <c r="AT40" s="641"/>
      <c r="AU40" s="641"/>
      <c r="AV40" s="641"/>
      <c r="AW40" s="641"/>
      <c r="AX40" s="641"/>
      <c r="AY40" s="642"/>
      <c r="AZ40" s="603">
        <v>334704</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141</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527607</v>
      </c>
      <c r="CS40" s="606"/>
      <c r="CT40" s="606"/>
      <c r="CU40" s="606"/>
      <c r="CV40" s="606"/>
      <c r="CW40" s="606"/>
      <c r="CX40" s="606"/>
      <c r="CY40" s="607"/>
      <c r="CZ40" s="608">
        <v>3.4</v>
      </c>
      <c r="DA40" s="637"/>
      <c r="DB40" s="637"/>
      <c r="DC40" s="638"/>
      <c r="DD40" s="611">
        <v>19170</v>
      </c>
      <c r="DE40" s="606"/>
      <c r="DF40" s="606"/>
      <c r="DG40" s="606"/>
      <c r="DH40" s="606"/>
      <c r="DI40" s="606"/>
      <c r="DJ40" s="606"/>
      <c r="DK40" s="607"/>
      <c r="DL40" s="611">
        <v>15799</v>
      </c>
      <c r="DM40" s="606"/>
      <c r="DN40" s="606"/>
      <c r="DO40" s="606"/>
      <c r="DP40" s="606"/>
      <c r="DQ40" s="606"/>
      <c r="DR40" s="606"/>
      <c r="DS40" s="606"/>
      <c r="DT40" s="606"/>
      <c r="DU40" s="606"/>
      <c r="DV40" s="607"/>
      <c r="DW40" s="608">
        <v>0.2</v>
      </c>
      <c r="DX40" s="637"/>
      <c r="DY40" s="637"/>
      <c r="DZ40" s="637"/>
      <c r="EA40" s="637"/>
      <c r="EB40" s="637"/>
      <c r="EC40" s="639"/>
    </row>
    <row r="41" spans="2:133" ht="11.25" customHeight="1" x14ac:dyDescent="0.15">
      <c r="AQ41" s="652" t="s">
        <v>341</v>
      </c>
      <c r="AR41" s="653"/>
      <c r="AS41" s="653"/>
      <c r="AT41" s="653"/>
      <c r="AU41" s="653"/>
      <c r="AV41" s="653"/>
      <c r="AW41" s="653"/>
      <c r="AX41" s="653"/>
      <c r="AY41" s="654"/>
      <c r="AZ41" s="618">
        <v>929714</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378</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235</v>
      </c>
      <c r="DA41" s="637"/>
      <c r="DB41" s="637"/>
      <c r="DC41" s="638"/>
      <c r="DD41" s="611" t="s">
        <v>121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814492</v>
      </c>
      <c r="CS42" s="606"/>
      <c r="CT42" s="606"/>
      <c r="CU42" s="606"/>
      <c r="CV42" s="606"/>
      <c r="CW42" s="606"/>
      <c r="CX42" s="606"/>
      <c r="CY42" s="607"/>
      <c r="CZ42" s="608">
        <v>5.3</v>
      </c>
      <c r="DA42" s="609"/>
      <c r="DB42" s="609"/>
      <c r="DC42" s="610"/>
      <c r="DD42" s="611">
        <v>118284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15373</v>
      </c>
      <c r="CS43" s="604"/>
      <c r="CT43" s="604"/>
      <c r="CU43" s="604"/>
      <c r="CV43" s="604"/>
      <c r="CW43" s="604"/>
      <c r="CX43" s="604"/>
      <c r="CY43" s="605"/>
      <c r="CZ43" s="608">
        <v>0.1</v>
      </c>
      <c r="DA43" s="637"/>
      <c r="DB43" s="637"/>
      <c r="DC43" s="638"/>
      <c r="DD43" s="611">
        <v>2233</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348</v>
      </c>
      <c r="CD44" s="631" t="s">
        <v>299</v>
      </c>
      <c r="CE44" s="632"/>
      <c r="CF44" s="600" t="s">
        <v>349</v>
      </c>
      <c r="CG44" s="601"/>
      <c r="CH44" s="601"/>
      <c r="CI44" s="601"/>
      <c r="CJ44" s="601"/>
      <c r="CK44" s="601"/>
      <c r="CL44" s="601"/>
      <c r="CM44" s="601"/>
      <c r="CN44" s="601"/>
      <c r="CO44" s="601"/>
      <c r="CP44" s="601"/>
      <c r="CQ44" s="602"/>
      <c r="CR44" s="603">
        <v>814492</v>
      </c>
      <c r="CS44" s="606"/>
      <c r="CT44" s="606"/>
      <c r="CU44" s="606"/>
      <c r="CV44" s="606"/>
      <c r="CW44" s="606"/>
      <c r="CX44" s="606"/>
      <c r="CY44" s="607"/>
      <c r="CZ44" s="608">
        <v>5.3</v>
      </c>
      <c r="DA44" s="609"/>
      <c r="DB44" s="609"/>
      <c r="DC44" s="610"/>
      <c r="DD44" s="611">
        <v>118284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350</v>
      </c>
      <c r="CG45" s="601"/>
      <c r="CH45" s="601"/>
      <c r="CI45" s="601"/>
      <c r="CJ45" s="601"/>
      <c r="CK45" s="601"/>
      <c r="CL45" s="601"/>
      <c r="CM45" s="601"/>
      <c r="CN45" s="601"/>
      <c r="CO45" s="601"/>
      <c r="CP45" s="601"/>
      <c r="CQ45" s="602"/>
      <c r="CR45" s="603">
        <v>280403</v>
      </c>
      <c r="CS45" s="604"/>
      <c r="CT45" s="604"/>
      <c r="CU45" s="604"/>
      <c r="CV45" s="604"/>
      <c r="CW45" s="604"/>
      <c r="CX45" s="604"/>
      <c r="CY45" s="605"/>
      <c r="CZ45" s="608">
        <v>1.8</v>
      </c>
      <c r="DA45" s="637"/>
      <c r="DB45" s="637"/>
      <c r="DC45" s="638"/>
      <c r="DD45" s="611">
        <v>13240</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351</v>
      </c>
      <c r="CG46" s="601"/>
      <c r="CH46" s="601"/>
      <c r="CI46" s="601"/>
      <c r="CJ46" s="601"/>
      <c r="CK46" s="601"/>
      <c r="CL46" s="601"/>
      <c r="CM46" s="601"/>
      <c r="CN46" s="601"/>
      <c r="CO46" s="601"/>
      <c r="CP46" s="601"/>
      <c r="CQ46" s="602"/>
      <c r="CR46" s="603">
        <v>519071</v>
      </c>
      <c r="CS46" s="606"/>
      <c r="CT46" s="606"/>
      <c r="CU46" s="606"/>
      <c r="CV46" s="606"/>
      <c r="CW46" s="606"/>
      <c r="CX46" s="606"/>
      <c r="CY46" s="607"/>
      <c r="CZ46" s="608">
        <v>3.4</v>
      </c>
      <c r="DA46" s="609"/>
      <c r="DB46" s="609"/>
      <c r="DC46" s="610"/>
      <c r="DD46" s="611">
        <v>104252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352</v>
      </c>
      <c r="CG47" s="601"/>
      <c r="CH47" s="601"/>
      <c r="CI47" s="601"/>
      <c r="CJ47" s="601"/>
      <c r="CK47" s="601"/>
      <c r="CL47" s="601"/>
      <c r="CM47" s="601"/>
      <c r="CN47" s="601"/>
      <c r="CO47" s="601"/>
      <c r="CP47" s="601"/>
      <c r="CQ47" s="602"/>
      <c r="CR47" s="603" t="s">
        <v>121</v>
      </c>
      <c r="CS47" s="604"/>
      <c r="CT47" s="604"/>
      <c r="CU47" s="604"/>
      <c r="CV47" s="604"/>
      <c r="CW47" s="604"/>
      <c r="CX47" s="604"/>
      <c r="CY47" s="605"/>
      <c r="CZ47" s="608" t="s">
        <v>121</v>
      </c>
      <c r="DA47" s="637"/>
      <c r="DB47" s="637"/>
      <c r="DC47" s="638"/>
      <c r="DD47" s="611" t="s">
        <v>121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353</v>
      </c>
      <c r="CG48" s="601"/>
      <c r="CH48" s="601"/>
      <c r="CI48" s="601"/>
      <c r="CJ48" s="601"/>
      <c r="CK48" s="601"/>
      <c r="CL48" s="601"/>
      <c r="CM48" s="601"/>
      <c r="CN48" s="601"/>
      <c r="CO48" s="601"/>
      <c r="CP48" s="601"/>
      <c r="CQ48" s="602"/>
      <c r="CR48" s="603" t="s">
        <v>235</v>
      </c>
      <c r="CS48" s="606"/>
      <c r="CT48" s="606"/>
      <c r="CU48" s="606"/>
      <c r="CV48" s="606"/>
      <c r="CW48" s="606"/>
      <c r="CX48" s="606"/>
      <c r="CY48" s="607"/>
      <c r="CZ48" s="608" t="s">
        <v>235</v>
      </c>
      <c r="DA48" s="609"/>
      <c r="DB48" s="609"/>
      <c r="DC48" s="610"/>
      <c r="DD48" s="611" t="s">
        <v>121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354</v>
      </c>
      <c r="CE49" s="616"/>
      <c r="CF49" s="616"/>
      <c r="CG49" s="616"/>
      <c r="CH49" s="616"/>
      <c r="CI49" s="616"/>
      <c r="CJ49" s="616"/>
      <c r="CK49" s="616"/>
      <c r="CL49" s="616"/>
      <c r="CM49" s="616"/>
      <c r="CN49" s="616"/>
      <c r="CO49" s="616"/>
      <c r="CP49" s="616"/>
      <c r="CQ49" s="617"/>
      <c r="CR49" s="618">
        <v>15488001</v>
      </c>
      <c r="CS49" s="619"/>
      <c r="CT49" s="619"/>
      <c r="CU49" s="619"/>
      <c r="CV49" s="619"/>
      <c r="CW49" s="619"/>
      <c r="CX49" s="619"/>
      <c r="CY49" s="620"/>
      <c r="CZ49" s="621">
        <v>100</v>
      </c>
      <c r="DA49" s="622"/>
      <c r="DB49" s="622"/>
      <c r="DC49" s="623"/>
      <c r="DD49" s="624">
        <v>10519239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ddODlPAD8BJJky0mn/p6IBBlsupo6hSplQWjp8q8wswflrY/KctCgC5FUD+Fff/YFcK9FCi9Z3o9NSor5O2xaQ==" saltValue="4yNBGw9dDRA/ec4+x9OOS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377</v>
      </c>
      <c r="C7" s="1082"/>
      <c r="D7" s="1082"/>
      <c r="E7" s="1082"/>
      <c r="F7" s="1082"/>
      <c r="G7" s="1082"/>
      <c r="H7" s="1082"/>
      <c r="I7" s="1082"/>
      <c r="J7" s="1082"/>
      <c r="K7" s="1082"/>
      <c r="L7" s="1082"/>
      <c r="M7" s="1082"/>
      <c r="N7" s="1082"/>
      <c r="O7" s="1082"/>
      <c r="P7" s="1083"/>
      <c r="Q7" s="1135">
        <v>15486</v>
      </c>
      <c r="R7" s="1136"/>
      <c r="S7" s="1136"/>
      <c r="T7" s="1136"/>
      <c r="U7" s="1136"/>
      <c r="V7" s="1136">
        <v>15470</v>
      </c>
      <c r="W7" s="1136"/>
      <c r="X7" s="1136"/>
      <c r="Y7" s="1136"/>
      <c r="Z7" s="1136"/>
      <c r="AA7" s="1136">
        <v>16</v>
      </c>
      <c r="AB7" s="1136"/>
      <c r="AC7" s="1136"/>
      <c r="AD7" s="1136"/>
      <c r="AE7" s="1137"/>
      <c r="AF7" s="1138">
        <v>9</v>
      </c>
      <c r="AG7" s="1139"/>
      <c r="AH7" s="1139"/>
      <c r="AI7" s="1139"/>
      <c r="AJ7" s="1140"/>
      <c r="AK7" s="1122">
        <v>244</v>
      </c>
      <c r="AL7" s="1123"/>
      <c r="AM7" s="1123"/>
      <c r="AN7" s="1123"/>
      <c r="AO7" s="1123"/>
      <c r="AP7" s="1123">
        <v>16850</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559</v>
      </c>
      <c r="BT7" s="1127"/>
      <c r="BU7" s="1127"/>
      <c r="BV7" s="1127"/>
      <c r="BW7" s="1127"/>
      <c r="BX7" s="1127"/>
      <c r="BY7" s="1127"/>
      <c r="BZ7" s="1127"/>
      <c r="CA7" s="1127"/>
      <c r="CB7" s="1127"/>
      <c r="CC7" s="1127"/>
      <c r="CD7" s="1127"/>
      <c r="CE7" s="1127"/>
      <c r="CF7" s="1127"/>
      <c r="CG7" s="1128"/>
      <c r="CH7" s="1119">
        <v>-9</v>
      </c>
      <c r="CI7" s="1120"/>
      <c r="CJ7" s="1120"/>
      <c r="CK7" s="1120"/>
      <c r="CL7" s="1121"/>
      <c r="CM7" s="1119">
        <v>325</v>
      </c>
      <c r="CN7" s="1120"/>
      <c r="CO7" s="1120"/>
      <c r="CP7" s="1120"/>
      <c r="CQ7" s="1121"/>
      <c r="CR7" s="1119">
        <v>300</v>
      </c>
      <c r="CS7" s="1120"/>
      <c r="CT7" s="1120"/>
      <c r="CU7" s="1120"/>
      <c r="CV7" s="1121"/>
      <c r="CW7" s="1119"/>
      <c r="CX7" s="1120"/>
      <c r="CY7" s="1120"/>
      <c r="CZ7" s="1120"/>
      <c r="DA7" s="1121"/>
      <c r="DB7" s="1119"/>
      <c r="DC7" s="1120"/>
      <c r="DD7" s="1120"/>
      <c r="DE7" s="1120"/>
      <c r="DF7" s="1121"/>
      <c r="DG7" s="1119"/>
      <c r="DH7" s="1120"/>
      <c r="DI7" s="1120"/>
      <c r="DJ7" s="1120"/>
      <c r="DK7" s="1121"/>
      <c r="DL7" s="1119">
        <v>172</v>
      </c>
      <c r="DM7" s="1120"/>
      <c r="DN7" s="1120"/>
      <c r="DO7" s="1120"/>
      <c r="DP7" s="1121"/>
      <c r="DQ7" s="1119">
        <v>17</v>
      </c>
      <c r="DR7" s="1120"/>
      <c r="DS7" s="1120"/>
      <c r="DT7" s="1120"/>
      <c r="DU7" s="1121"/>
      <c r="DV7" s="1146"/>
      <c r="DW7" s="1147"/>
      <c r="DX7" s="1147"/>
      <c r="DY7" s="1147"/>
      <c r="DZ7" s="1148"/>
      <c r="EA7" s="234"/>
    </row>
    <row r="8" spans="1:131" s="235" customFormat="1" ht="26.25" customHeight="1" x14ac:dyDescent="0.15">
      <c r="A8" s="241">
        <v>2</v>
      </c>
      <c r="B8" s="1062" t="s">
        <v>378</v>
      </c>
      <c r="C8" s="1063"/>
      <c r="D8" s="1063"/>
      <c r="E8" s="1063"/>
      <c r="F8" s="1063"/>
      <c r="G8" s="1063"/>
      <c r="H8" s="1063"/>
      <c r="I8" s="1063"/>
      <c r="J8" s="1063"/>
      <c r="K8" s="1063"/>
      <c r="L8" s="1063"/>
      <c r="M8" s="1063"/>
      <c r="N8" s="1063"/>
      <c r="O8" s="1063"/>
      <c r="P8" s="1064"/>
      <c r="Q8" s="1074">
        <v>18</v>
      </c>
      <c r="R8" s="1075"/>
      <c r="S8" s="1075"/>
      <c r="T8" s="1075"/>
      <c r="U8" s="1075"/>
      <c r="V8" s="1075">
        <v>18</v>
      </c>
      <c r="W8" s="1075"/>
      <c r="X8" s="1075"/>
      <c r="Y8" s="1075"/>
      <c r="Z8" s="1075"/>
      <c r="AA8" s="1075"/>
      <c r="AB8" s="1075"/>
      <c r="AC8" s="1075"/>
      <c r="AD8" s="1075"/>
      <c r="AE8" s="1076"/>
      <c r="AF8" s="1068" t="s">
        <v>121</v>
      </c>
      <c r="AG8" s="1069"/>
      <c r="AH8" s="1069"/>
      <c r="AI8" s="1069"/>
      <c r="AJ8" s="1070"/>
      <c r="AK8" s="1117">
        <v>18</v>
      </c>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379</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380</v>
      </c>
      <c r="B23" s="975" t="s">
        <v>381</v>
      </c>
      <c r="C23" s="976"/>
      <c r="D23" s="976"/>
      <c r="E23" s="976"/>
      <c r="F23" s="976"/>
      <c r="G23" s="976"/>
      <c r="H23" s="976"/>
      <c r="I23" s="976"/>
      <c r="J23" s="976"/>
      <c r="K23" s="976"/>
      <c r="L23" s="976"/>
      <c r="M23" s="976"/>
      <c r="N23" s="976"/>
      <c r="O23" s="976"/>
      <c r="P23" s="977"/>
      <c r="Q23" s="1099">
        <v>15504</v>
      </c>
      <c r="R23" s="1100"/>
      <c r="S23" s="1100"/>
      <c r="T23" s="1100"/>
      <c r="U23" s="1100"/>
      <c r="V23" s="1100">
        <v>15488</v>
      </c>
      <c r="W23" s="1100"/>
      <c r="X23" s="1100"/>
      <c r="Y23" s="1100"/>
      <c r="Z23" s="1100"/>
      <c r="AA23" s="1100">
        <v>16</v>
      </c>
      <c r="AB23" s="1100"/>
      <c r="AC23" s="1100"/>
      <c r="AD23" s="1100"/>
      <c r="AE23" s="1101"/>
      <c r="AF23" s="1102">
        <v>9</v>
      </c>
      <c r="AG23" s="1100"/>
      <c r="AH23" s="1100"/>
      <c r="AI23" s="1100"/>
      <c r="AJ23" s="1103"/>
      <c r="AK23" s="1104"/>
      <c r="AL23" s="1105"/>
      <c r="AM23" s="1105"/>
      <c r="AN23" s="1105"/>
      <c r="AO23" s="1105"/>
      <c r="AP23" s="1100">
        <v>16850</v>
      </c>
      <c r="AQ23" s="1100"/>
      <c r="AR23" s="1100"/>
      <c r="AS23" s="1100"/>
      <c r="AT23" s="1100"/>
      <c r="AU23" s="1106"/>
      <c r="AV23" s="1106"/>
      <c r="AW23" s="1106"/>
      <c r="AX23" s="1106"/>
      <c r="AY23" s="1107"/>
      <c r="AZ23" s="1096" t="s">
        <v>121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360</v>
      </c>
      <c r="B26" s="1027"/>
      <c r="C26" s="1027"/>
      <c r="D26" s="1027"/>
      <c r="E26" s="1027"/>
      <c r="F26" s="1027"/>
      <c r="G26" s="1027"/>
      <c r="H26" s="1027"/>
      <c r="I26" s="1027"/>
      <c r="J26" s="1027"/>
      <c r="K26" s="1027"/>
      <c r="L26" s="1027"/>
      <c r="M26" s="1027"/>
      <c r="N26" s="1027"/>
      <c r="O26" s="1027"/>
      <c r="P26" s="1028"/>
      <c r="Q26" s="1032" t="s">
        <v>384</v>
      </c>
      <c r="R26" s="1033"/>
      <c r="S26" s="1033"/>
      <c r="T26" s="1033"/>
      <c r="U26" s="1034"/>
      <c r="V26" s="1032" t="s">
        <v>385</v>
      </c>
      <c r="W26" s="1033"/>
      <c r="X26" s="1033"/>
      <c r="Y26" s="1033"/>
      <c r="Z26" s="1034"/>
      <c r="AA26" s="1032" t="s">
        <v>386</v>
      </c>
      <c r="AB26" s="1033"/>
      <c r="AC26" s="1033"/>
      <c r="AD26" s="1033"/>
      <c r="AE26" s="1033"/>
      <c r="AF26" s="1090" t="s">
        <v>387</v>
      </c>
      <c r="AG26" s="1039"/>
      <c r="AH26" s="1039"/>
      <c r="AI26" s="1039"/>
      <c r="AJ26" s="1091"/>
      <c r="AK26" s="1033" t="s">
        <v>388</v>
      </c>
      <c r="AL26" s="1033"/>
      <c r="AM26" s="1033"/>
      <c r="AN26" s="1033"/>
      <c r="AO26" s="1034"/>
      <c r="AP26" s="1032" t="s">
        <v>389</v>
      </c>
      <c r="AQ26" s="1033"/>
      <c r="AR26" s="1033"/>
      <c r="AS26" s="1033"/>
      <c r="AT26" s="1034"/>
      <c r="AU26" s="1032" t="s">
        <v>390</v>
      </c>
      <c r="AV26" s="1033"/>
      <c r="AW26" s="1033"/>
      <c r="AX26" s="1033"/>
      <c r="AY26" s="1034"/>
      <c r="AZ26" s="1032" t="s">
        <v>391</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392</v>
      </c>
      <c r="C28" s="1082"/>
      <c r="D28" s="1082"/>
      <c r="E28" s="1082"/>
      <c r="F28" s="1082"/>
      <c r="G28" s="1082"/>
      <c r="H28" s="1082"/>
      <c r="I28" s="1082"/>
      <c r="J28" s="1082"/>
      <c r="K28" s="1082"/>
      <c r="L28" s="1082"/>
      <c r="M28" s="1082"/>
      <c r="N28" s="1082"/>
      <c r="O28" s="1082"/>
      <c r="P28" s="1083"/>
      <c r="Q28" s="1084">
        <v>3652</v>
      </c>
      <c r="R28" s="1085"/>
      <c r="S28" s="1085"/>
      <c r="T28" s="1085"/>
      <c r="U28" s="1085"/>
      <c r="V28" s="1085">
        <v>3619</v>
      </c>
      <c r="W28" s="1085"/>
      <c r="X28" s="1085"/>
      <c r="Y28" s="1085"/>
      <c r="Z28" s="1085"/>
      <c r="AA28" s="1085">
        <v>33</v>
      </c>
      <c r="AB28" s="1085"/>
      <c r="AC28" s="1085"/>
      <c r="AD28" s="1085"/>
      <c r="AE28" s="1086"/>
      <c r="AF28" s="1087">
        <v>33</v>
      </c>
      <c r="AG28" s="1085"/>
      <c r="AH28" s="1085"/>
      <c r="AI28" s="1085"/>
      <c r="AJ28" s="1088"/>
      <c r="AK28" s="1089">
        <v>335</v>
      </c>
      <c r="AL28" s="1077"/>
      <c r="AM28" s="1077"/>
      <c r="AN28" s="1077"/>
      <c r="AO28" s="1077"/>
      <c r="AP28" s="1077" t="s">
        <v>564</v>
      </c>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393</v>
      </c>
      <c r="C29" s="1063"/>
      <c r="D29" s="1063"/>
      <c r="E29" s="1063"/>
      <c r="F29" s="1063"/>
      <c r="G29" s="1063"/>
      <c r="H29" s="1063"/>
      <c r="I29" s="1063"/>
      <c r="J29" s="1063"/>
      <c r="K29" s="1063"/>
      <c r="L29" s="1063"/>
      <c r="M29" s="1063"/>
      <c r="N29" s="1063"/>
      <c r="O29" s="1063"/>
      <c r="P29" s="1064"/>
      <c r="Q29" s="1074">
        <v>2780</v>
      </c>
      <c r="R29" s="1075"/>
      <c r="S29" s="1075"/>
      <c r="T29" s="1075"/>
      <c r="U29" s="1075"/>
      <c r="V29" s="1075">
        <v>2733</v>
      </c>
      <c r="W29" s="1075"/>
      <c r="X29" s="1075"/>
      <c r="Y29" s="1075"/>
      <c r="Z29" s="1075"/>
      <c r="AA29" s="1075">
        <v>47</v>
      </c>
      <c r="AB29" s="1075"/>
      <c r="AC29" s="1075"/>
      <c r="AD29" s="1075"/>
      <c r="AE29" s="1076"/>
      <c r="AF29" s="1068">
        <v>47</v>
      </c>
      <c r="AG29" s="1069"/>
      <c r="AH29" s="1069"/>
      <c r="AI29" s="1069"/>
      <c r="AJ29" s="1070"/>
      <c r="AK29" s="1011">
        <v>398</v>
      </c>
      <c r="AL29" s="1002"/>
      <c r="AM29" s="1002"/>
      <c r="AN29" s="1002"/>
      <c r="AO29" s="1002"/>
      <c r="AP29" s="1002" t="s">
        <v>564</v>
      </c>
      <c r="AQ29" s="1002"/>
      <c r="AR29" s="1002"/>
      <c r="AS29" s="1002"/>
      <c r="AT29" s="1002"/>
      <c r="AU29" s="1002"/>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394</v>
      </c>
      <c r="C30" s="1063"/>
      <c r="D30" s="1063"/>
      <c r="E30" s="1063"/>
      <c r="F30" s="1063"/>
      <c r="G30" s="1063"/>
      <c r="H30" s="1063"/>
      <c r="I30" s="1063"/>
      <c r="J30" s="1063"/>
      <c r="K30" s="1063"/>
      <c r="L30" s="1063"/>
      <c r="M30" s="1063"/>
      <c r="N30" s="1063"/>
      <c r="O30" s="1063"/>
      <c r="P30" s="1064"/>
      <c r="Q30" s="1074">
        <v>213</v>
      </c>
      <c r="R30" s="1075"/>
      <c r="S30" s="1075"/>
      <c r="T30" s="1075"/>
      <c r="U30" s="1075"/>
      <c r="V30" s="1075">
        <v>213</v>
      </c>
      <c r="W30" s="1075"/>
      <c r="X30" s="1075"/>
      <c r="Y30" s="1075"/>
      <c r="Z30" s="1075"/>
      <c r="AA30" s="1075" t="s">
        <v>565</v>
      </c>
      <c r="AB30" s="1075"/>
      <c r="AC30" s="1075"/>
      <c r="AD30" s="1075"/>
      <c r="AE30" s="1076"/>
      <c r="AF30" s="1068" t="s">
        <v>395</v>
      </c>
      <c r="AG30" s="1069"/>
      <c r="AH30" s="1069"/>
      <c r="AI30" s="1069"/>
      <c r="AJ30" s="1070"/>
      <c r="AK30" s="1011">
        <v>15</v>
      </c>
      <c r="AL30" s="1002"/>
      <c r="AM30" s="1002"/>
      <c r="AN30" s="1002"/>
      <c r="AO30" s="1002"/>
      <c r="AP30" s="1002" t="s">
        <v>564</v>
      </c>
      <c r="AQ30" s="1002"/>
      <c r="AR30" s="1002"/>
      <c r="AS30" s="1002"/>
      <c r="AT30" s="1002"/>
      <c r="AU30" s="1002"/>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396</v>
      </c>
      <c r="C31" s="1063"/>
      <c r="D31" s="1063"/>
      <c r="E31" s="1063"/>
      <c r="F31" s="1063"/>
      <c r="G31" s="1063"/>
      <c r="H31" s="1063"/>
      <c r="I31" s="1063"/>
      <c r="J31" s="1063"/>
      <c r="K31" s="1063"/>
      <c r="L31" s="1063"/>
      <c r="M31" s="1063"/>
      <c r="N31" s="1063"/>
      <c r="O31" s="1063"/>
      <c r="P31" s="1064"/>
      <c r="Q31" s="1074">
        <v>774</v>
      </c>
      <c r="R31" s="1075"/>
      <c r="S31" s="1075"/>
      <c r="T31" s="1075"/>
      <c r="U31" s="1075"/>
      <c r="V31" s="1075">
        <v>771</v>
      </c>
      <c r="W31" s="1075"/>
      <c r="X31" s="1075"/>
      <c r="Y31" s="1075"/>
      <c r="Z31" s="1075"/>
      <c r="AA31" s="1075">
        <v>3</v>
      </c>
      <c r="AB31" s="1075"/>
      <c r="AC31" s="1075"/>
      <c r="AD31" s="1075"/>
      <c r="AE31" s="1076"/>
      <c r="AF31" s="1068">
        <v>3</v>
      </c>
      <c r="AG31" s="1069"/>
      <c r="AH31" s="1069"/>
      <c r="AI31" s="1069"/>
      <c r="AJ31" s="1070"/>
      <c r="AK31" s="1011">
        <v>522</v>
      </c>
      <c r="AL31" s="1002"/>
      <c r="AM31" s="1002"/>
      <c r="AN31" s="1002"/>
      <c r="AO31" s="1002"/>
      <c r="AP31" s="1002" t="s">
        <v>564</v>
      </c>
      <c r="AQ31" s="1002"/>
      <c r="AR31" s="1002"/>
      <c r="AS31" s="1002"/>
      <c r="AT31" s="1002"/>
      <c r="AU31" s="1002"/>
      <c r="AV31" s="1002"/>
      <c r="AW31" s="1002"/>
      <c r="AX31" s="1002"/>
      <c r="AY31" s="1002"/>
      <c r="AZ31" s="1073"/>
      <c r="BA31" s="1073"/>
      <c r="BB31" s="1073"/>
      <c r="BC31" s="1073"/>
      <c r="BD31" s="1073"/>
      <c r="BE31" s="1057"/>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397</v>
      </c>
      <c r="C32" s="1063"/>
      <c r="D32" s="1063"/>
      <c r="E32" s="1063"/>
      <c r="F32" s="1063"/>
      <c r="G32" s="1063"/>
      <c r="H32" s="1063"/>
      <c r="I32" s="1063"/>
      <c r="J32" s="1063"/>
      <c r="K32" s="1063"/>
      <c r="L32" s="1063"/>
      <c r="M32" s="1063"/>
      <c r="N32" s="1063"/>
      <c r="O32" s="1063"/>
      <c r="P32" s="1064"/>
      <c r="Q32" s="1074">
        <v>613</v>
      </c>
      <c r="R32" s="1075"/>
      <c r="S32" s="1075"/>
      <c r="T32" s="1075"/>
      <c r="U32" s="1075"/>
      <c r="V32" s="1075">
        <v>509</v>
      </c>
      <c r="W32" s="1075"/>
      <c r="X32" s="1075"/>
      <c r="Y32" s="1075"/>
      <c r="Z32" s="1075"/>
      <c r="AA32" s="1075" t="s">
        <v>565</v>
      </c>
      <c r="AB32" s="1075"/>
      <c r="AC32" s="1075"/>
      <c r="AD32" s="1075"/>
      <c r="AE32" s="1076"/>
      <c r="AF32" s="1068">
        <v>98</v>
      </c>
      <c r="AG32" s="1069"/>
      <c r="AH32" s="1069"/>
      <c r="AI32" s="1069"/>
      <c r="AJ32" s="1070"/>
      <c r="AK32" s="1011">
        <v>7</v>
      </c>
      <c r="AL32" s="1002"/>
      <c r="AM32" s="1002"/>
      <c r="AN32" s="1002"/>
      <c r="AO32" s="1002"/>
      <c r="AP32" s="1002">
        <v>3637</v>
      </c>
      <c r="AQ32" s="1002"/>
      <c r="AR32" s="1002"/>
      <c r="AS32" s="1002"/>
      <c r="AT32" s="1002"/>
      <c r="AU32" s="1002">
        <v>98</v>
      </c>
      <c r="AV32" s="1002"/>
      <c r="AW32" s="1002"/>
      <c r="AX32" s="1002"/>
      <c r="AY32" s="1002"/>
      <c r="AZ32" s="1073"/>
      <c r="BA32" s="1073"/>
      <c r="BB32" s="1073"/>
      <c r="BC32" s="1073"/>
      <c r="BD32" s="1073"/>
      <c r="BE32" s="1057" t="s">
        <v>398</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t="s">
        <v>399</v>
      </c>
      <c r="C33" s="1063"/>
      <c r="D33" s="1063"/>
      <c r="E33" s="1063"/>
      <c r="F33" s="1063"/>
      <c r="G33" s="1063"/>
      <c r="H33" s="1063"/>
      <c r="I33" s="1063"/>
      <c r="J33" s="1063"/>
      <c r="K33" s="1063"/>
      <c r="L33" s="1063"/>
      <c r="M33" s="1063"/>
      <c r="N33" s="1063"/>
      <c r="O33" s="1063"/>
      <c r="P33" s="1064"/>
      <c r="Q33" s="1074">
        <v>55</v>
      </c>
      <c r="R33" s="1075"/>
      <c r="S33" s="1075"/>
      <c r="T33" s="1075"/>
      <c r="U33" s="1075"/>
      <c r="V33" s="1075">
        <v>57</v>
      </c>
      <c r="W33" s="1075"/>
      <c r="X33" s="1075"/>
      <c r="Y33" s="1075"/>
      <c r="Z33" s="1075"/>
      <c r="AA33" s="1075" t="s">
        <v>565</v>
      </c>
      <c r="AB33" s="1075"/>
      <c r="AC33" s="1075"/>
      <c r="AD33" s="1075"/>
      <c r="AE33" s="1076"/>
      <c r="AF33" s="1068" t="s">
        <v>395</v>
      </c>
      <c r="AG33" s="1069"/>
      <c r="AH33" s="1069"/>
      <c r="AI33" s="1069"/>
      <c r="AJ33" s="1070"/>
      <c r="AK33" s="1011">
        <v>24</v>
      </c>
      <c r="AL33" s="1002"/>
      <c r="AM33" s="1002"/>
      <c r="AN33" s="1002"/>
      <c r="AO33" s="1002"/>
      <c r="AP33" s="1002">
        <v>225</v>
      </c>
      <c r="AQ33" s="1002"/>
      <c r="AR33" s="1002"/>
      <c r="AS33" s="1002"/>
      <c r="AT33" s="1002"/>
      <c r="AU33" s="1002">
        <v>196</v>
      </c>
      <c r="AV33" s="1002"/>
      <c r="AW33" s="1002"/>
      <c r="AX33" s="1002"/>
      <c r="AY33" s="1002"/>
      <c r="AZ33" s="1073"/>
      <c r="BA33" s="1073"/>
      <c r="BB33" s="1073"/>
      <c r="BC33" s="1073"/>
      <c r="BD33" s="1073"/>
      <c r="BE33" s="1057" t="s">
        <v>398</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t="s">
        <v>400</v>
      </c>
      <c r="C34" s="1063"/>
      <c r="D34" s="1063"/>
      <c r="E34" s="1063"/>
      <c r="F34" s="1063"/>
      <c r="G34" s="1063"/>
      <c r="H34" s="1063"/>
      <c r="I34" s="1063"/>
      <c r="J34" s="1063"/>
      <c r="K34" s="1063"/>
      <c r="L34" s="1063"/>
      <c r="M34" s="1063"/>
      <c r="N34" s="1063"/>
      <c r="O34" s="1063"/>
      <c r="P34" s="1064"/>
      <c r="Q34" s="1074">
        <v>1551</v>
      </c>
      <c r="R34" s="1075"/>
      <c r="S34" s="1075"/>
      <c r="T34" s="1075"/>
      <c r="U34" s="1075"/>
      <c r="V34" s="1075">
        <v>1405</v>
      </c>
      <c r="W34" s="1075"/>
      <c r="X34" s="1075"/>
      <c r="Y34" s="1075"/>
      <c r="Z34" s="1075"/>
      <c r="AA34" s="1075" t="s">
        <v>565</v>
      </c>
      <c r="AB34" s="1075"/>
      <c r="AC34" s="1075"/>
      <c r="AD34" s="1075"/>
      <c r="AE34" s="1076"/>
      <c r="AF34" s="1068">
        <v>311</v>
      </c>
      <c r="AG34" s="1069"/>
      <c r="AH34" s="1069"/>
      <c r="AI34" s="1069"/>
      <c r="AJ34" s="1070"/>
      <c r="AK34" s="1011">
        <v>413</v>
      </c>
      <c r="AL34" s="1002"/>
      <c r="AM34" s="1002"/>
      <c r="AN34" s="1002"/>
      <c r="AO34" s="1002"/>
      <c r="AP34" s="1002">
        <v>175</v>
      </c>
      <c r="AQ34" s="1002"/>
      <c r="AR34" s="1002"/>
      <c r="AS34" s="1002"/>
      <c r="AT34" s="1002"/>
      <c r="AU34" s="1002">
        <v>107</v>
      </c>
      <c r="AV34" s="1002"/>
      <c r="AW34" s="1002"/>
      <c r="AX34" s="1002"/>
      <c r="AY34" s="1002"/>
      <c r="AZ34" s="1073"/>
      <c r="BA34" s="1073"/>
      <c r="BB34" s="1073"/>
      <c r="BC34" s="1073"/>
      <c r="BD34" s="1073"/>
      <c r="BE34" s="1057" t="s">
        <v>398</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t="s">
        <v>401</v>
      </c>
      <c r="C35" s="1063"/>
      <c r="D35" s="1063"/>
      <c r="E35" s="1063"/>
      <c r="F35" s="1063"/>
      <c r="G35" s="1063"/>
      <c r="H35" s="1063"/>
      <c r="I35" s="1063"/>
      <c r="J35" s="1063"/>
      <c r="K35" s="1063"/>
      <c r="L35" s="1063"/>
      <c r="M35" s="1063"/>
      <c r="N35" s="1063"/>
      <c r="O35" s="1063"/>
      <c r="P35" s="1064"/>
      <c r="Q35" s="1074">
        <v>1710</v>
      </c>
      <c r="R35" s="1075"/>
      <c r="S35" s="1075"/>
      <c r="T35" s="1075"/>
      <c r="U35" s="1075"/>
      <c r="V35" s="1075">
        <v>1710</v>
      </c>
      <c r="W35" s="1075"/>
      <c r="X35" s="1075"/>
      <c r="Y35" s="1075"/>
      <c r="Z35" s="1075"/>
      <c r="AA35" s="1075" t="s">
        <v>565</v>
      </c>
      <c r="AB35" s="1075"/>
      <c r="AC35" s="1075"/>
      <c r="AD35" s="1075"/>
      <c r="AE35" s="1076"/>
      <c r="AF35" s="1068" t="s">
        <v>121</v>
      </c>
      <c r="AG35" s="1069"/>
      <c r="AH35" s="1069"/>
      <c r="AI35" s="1069"/>
      <c r="AJ35" s="1070"/>
      <c r="AK35" s="1011">
        <v>726</v>
      </c>
      <c r="AL35" s="1002"/>
      <c r="AM35" s="1002"/>
      <c r="AN35" s="1002"/>
      <c r="AO35" s="1002"/>
      <c r="AP35" s="1002">
        <v>11962</v>
      </c>
      <c r="AQ35" s="1002"/>
      <c r="AR35" s="1002"/>
      <c r="AS35" s="1002"/>
      <c r="AT35" s="1002"/>
      <c r="AU35" s="1002">
        <v>8852</v>
      </c>
      <c r="AV35" s="1002"/>
      <c r="AW35" s="1002"/>
      <c r="AX35" s="1002"/>
      <c r="AY35" s="1002"/>
      <c r="AZ35" s="1073"/>
      <c r="BA35" s="1073"/>
      <c r="BB35" s="1073"/>
      <c r="BC35" s="1073"/>
      <c r="BD35" s="1073"/>
      <c r="BE35" s="1057" t="s">
        <v>402</v>
      </c>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403</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380</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492</v>
      </c>
      <c r="AG63" s="990"/>
      <c r="AH63" s="990"/>
      <c r="AI63" s="990"/>
      <c r="AJ63" s="1055"/>
      <c r="AK63" s="1056"/>
      <c r="AL63" s="994"/>
      <c r="AM63" s="994"/>
      <c r="AN63" s="994"/>
      <c r="AO63" s="994"/>
      <c r="AP63" s="990">
        <v>15999</v>
      </c>
      <c r="AQ63" s="990"/>
      <c r="AR63" s="990"/>
      <c r="AS63" s="990"/>
      <c r="AT63" s="990"/>
      <c r="AU63" s="990">
        <v>9253</v>
      </c>
      <c r="AV63" s="990"/>
      <c r="AW63" s="990"/>
      <c r="AX63" s="990"/>
      <c r="AY63" s="990"/>
      <c r="AZ63" s="1050"/>
      <c r="BA63" s="1050"/>
      <c r="BB63" s="1050"/>
      <c r="BC63" s="1050"/>
      <c r="BD63" s="1050"/>
      <c r="BE63" s="991"/>
      <c r="BF63" s="991"/>
      <c r="BG63" s="991"/>
      <c r="BH63" s="991"/>
      <c r="BI63" s="992"/>
      <c r="BJ63" s="1051" t="s">
        <v>121</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406</v>
      </c>
      <c r="B66" s="1027"/>
      <c r="C66" s="1027"/>
      <c r="D66" s="1027"/>
      <c r="E66" s="1027"/>
      <c r="F66" s="1027"/>
      <c r="G66" s="1027"/>
      <c r="H66" s="1027"/>
      <c r="I66" s="1027"/>
      <c r="J66" s="1027"/>
      <c r="K66" s="1027"/>
      <c r="L66" s="1027"/>
      <c r="M66" s="1027"/>
      <c r="N66" s="1027"/>
      <c r="O66" s="1027"/>
      <c r="P66" s="1028"/>
      <c r="Q66" s="1032" t="s">
        <v>384</v>
      </c>
      <c r="R66" s="1033"/>
      <c r="S66" s="1033"/>
      <c r="T66" s="1033"/>
      <c r="U66" s="1034"/>
      <c r="V66" s="1032" t="s">
        <v>385</v>
      </c>
      <c r="W66" s="1033"/>
      <c r="X66" s="1033"/>
      <c r="Y66" s="1033"/>
      <c r="Z66" s="1034"/>
      <c r="AA66" s="1032" t="s">
        <v>386</v>
      </c>
      <c r="AB66" s="1033"/>
      <c r="AC66" s="1033"/>
      <c r="AD66" s="1033"/>
      <c r="AE66" s="1034"/>
      <c r="AF66" s="1038" t="s">
        <v>387</v>
      </c>
      <c r="AG66" s="1039"/>
      <c r="AH66" s="1039"/>
      <c r="AI66" s="1039"/>
      <c r="AJ66" s="1040"/>
      <c r="AK66" s="1032" t="s">
        <v>388</v>
      </c>
      <c r="AL66" s="1027"/>
      <c r="AM66" s="1027"/>
      <c r="AN66" s="1027"/>
      <c r="AO66" s="1028"/>
      <c r="AP66" s="1032" t="s">
        <v>389</v>
      </c>
      <c r="AQ66" s="1033"/>
      <c r="AR66" s="1033"/>
      <c r="AS66" s="1033"/>
      <c r="AT66" s="1034"/>
      <c r="AU66" s="1032" t="s">
        <v>407</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c r="C68" s="1017"/>
      <c r="D68" s="1017"/>
      <c r="E68" s="1017"/>
      <c r="F68" s="1017"/>
      <c r="G68" s="1017"/>
      <c r="H68" s="1017"/>
      <c r="I68" s="1017"/>
      <c r="J68" s="1017"/>
      <c r="K68" s="1017"/>
      <c r="L68" s="1017"/>
      <c r="M68" s="1017"/>
      <c r="N68" s="1017"/>
      <c r="O68" s="1017"/>
      <c r="P68" s="1018"/>
      <c r="Q68" s="1019"/>
      <c r="R68" s="1013"/>
      <c r="S68" s="1013"/>
      <c r="T68" s="1013"/>
      <c r="U68" s="1013"/>
      <c r="V68" s="1013"/>
      <c r="W68" s="1013"/>
      <c r="X68" s="1013"/>
      <c r="Y68" s="1013"/>
      <c r="Z68" s="1013"/>
      <c r="AA68" s="1013"/>
      <c r="AB68" s="1013"/>
      <c r="AC68" s="1013"/>
      <c r="AD68" s="1013"/>
      <c r="AE68" s="1013"/>
      <c r="AF68" s="1013"/>
      <c r="AG68" s="1013"/>
      <c r="AH68" s="1013"/>
      <c r="AI68" s="1013"/>
      <c r="AJ68" s="1013"/>
      <c r="AK68" s="1013"/>
      <c r="AL68" s="1013"/>
      <c r="AM68" s="1013"/>
      <c r="AN68" s="1013"/>
      <c r="AO68" s="1013"/>
      <c r="AP68" s="1013"/>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c r="C69" s="1006"/>
      <c r="D69" s="1006"/>
      <c r="E69" s="1006"/>
      <c r="F69" s="1006"/>
      <c r="G69" s="1006"/>
      <c r="H69" s="1006"/>
      <c r="I69" s="1006"/>
      <c r="J69" s="1006"/>
      <c r="K69" s="1006"/>
      <c r="L69" s="1006"/>
      <c r="M69" s="1006"/>
      <c r="N69" s="1006"/>
      <c r="O69" s="1006"/>
      <c r="P69" s="1007"/>
      <c r="Q69" s="1008"/>
      <c r="R69" s="1002"/>
      <c r="S69" s="1002"/>
      <c r="T69" s="1002"/>
      <c r="U69" s="1002"/>
      <c r="V69" s="1002"/>
      <c r="W69" s="1002"/>
      <c r="X69" s="1002"/>
      <c r="Y69" s="1002"/>
      <c r="Z69" s="1002"/>
      <c r="AA69" s="1002"/>
      <c r="AB69" s="1002"/>
      <c r="AC69" s="1002"/>
      <c r="AD69" s="1002"/>
      <c r="AE69" s="1002"/>
      <c r="AF69" s="1002"/>
      <c r="AG69" s="1002"/>
      <c r="AH69" s="1002"/>
      <c r="AI69" s="1002"/>
      <c r="AJ69" s="1002"/>
      <c r="AK69" s="1002"/>
      <c r="AL69" s="1002"/>
      <c r="AM69" s="1002"/>
      <c r="AN69" s="1002"/>
      <c r="AO69" s="1002"/>
      <c r="AP69" s="1002"/>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380</v>
      </c>
      <c r="B88" s="975" t="s">
        <v>408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409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417</v>
      </c>
      <c r="AB109" s="925"/>
      <c r="AC109" s="925"/>
      <c r="AD109" s="925"/>
      <c r="AE109" s="926"/>
      <c r="AF109" s="927" t="s">
        <v>298</v>
      </c>
      <c r="AG109" s="925"/>
      <c r="AH109" s="925"/>
      <c r="AI109" s="925"/>
      <c r="AJ109" s="926"/>
      <c r="AK109" s="927" t="s">
        <v>297</v>
      </c>
      <c r="AL109" s="925"/>
      <c r="AM109" s="925"/>
      <c r="AN109" s="925"/>
      <c r="AO109" s="926"/>
      <c r="AP109" s="927" t="s">
        <v>418</v>
      </c>
      <c r="AQ109" s="925"/>
      <c r="AR109" s="925"/>
      <c r="AS109" s="925"/>
      <c r="AT109" s="956"/>
      <c r="AU109" s="924" t="s">
        <v>416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417</v>
      </c>
      <c r="BR109" s="925"/>
      <c r="BS109" s="925"/>
      <c r="BT109" s="925"/>
      <c r="BU109" s="926"/>
      <c r="BV109" s="927" t="s">
        <v>298</v>
      </c>
      <c r="BW109" s="925"/>
      <c r="BX109" s="925"/>
      <c r="BY109" s="925"/>
      <c r="BZ109" s="926"/>
      <c r="CA109" s="927" t="s">
        <v>297</v>
      </c>
      <c r="CB109" s="925"/>
      <c r="CC109" s="925"/>
      <c r="CD109" s="925"/>
      <c r="CE109" s="926"/>
      <c r="CF109" s="963" t="s">
        <v>418</v>
      </c>
      <c r="CG109" s="963"/>
      <c r="CH109" s="963"/>
      <c r="CI109" s="963"/>
      <c r="CJ109" s="963"/>
      <c r="CK109" s="927" t="s">
        <v>419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417</v>
      </c>
      <c r="DH109" s="925"/>
      <c r="DI109" s="925"/>
      <c r="DJ109" s="925"/>
      <c r="DK109" s="926"/>
      <c r="DL109" s="927" t="s">
        <v>298</v>
      </c>
      <c r="DM109" s="925"/>
      <c r="DN109" s="925"/>
      <c r="DO109" s="925"/>
      <c r="DP109" s="926"/>
      <c r="DQ109" s="927" t="s">
        <v>297</v>
      </c>
      <c r="DR109" s="925"/>
      <c r="DS109" s="925"/>
      <c r="DT109" s="925"/>
      <c r="DU109" s="926"/>
      <c r="DV109" s="927" t="s">
        <v>418</v>
      </c>
      <c r="DW109" s="925"/>
      <c r="DX109" s="925"/>
      <c r="DY109" s="925"/>
      <c r="DZ109" s="956"/>
    </row>
    <row r="110" spans="1:131" s="226" customFormat="1" ht="26.25" customHeight="1" x14ac:dyDescent="0.15">
      <c r="A110" s="827" t="s">
        <v>420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2267052</v>
      </c>
      <c r="AB110" s="918"/>
      <c r="AC110" s="918"/>
      <c r="AD110" s="918"/>
      <c r="AE110" s="919"/>
      <c r="AF110" s="920">
        <v>2099224</v>
      </c>
      <c r="AG110" s="918"/>
      <c r="AH110" s="918"/>
      <c r="AI110" s="918"/>
      <c r="AJ110" s="919"/>
      <c r="AK110" s="920">
        <v>2081325</v>
      </c>
      <c r="AL110" s="918"/>
      <c r="AM110" s="918"/>
      <c r="AN110" s="918"/>
      <c r="AO110" s="919"/>
      <c r="AP110" s="921">
        <v>29.7</v>
      </c>
      <c r="AQ110" s="922"/>
      <c r="AR110" s="922"/>
      <c r="AS110" s="922"/>
      <c r="AT110" s="923"/>
      <c r="AU110" s="957" t="s">
        <v>65</v>
      </c>
      <c r="AV110" s="958"/>
      <c r="AW110" s="958"/>
      <c r="AX110" s="958"/>
      <c r="AY110" s="958"/>
      <c r="AZ110" s="883" t="s">
        <v>421</v>
      </c>
      <c r="BA110" s="828"/>
      <c r="BB110" s="828"/>
      <c r="BC110" s="828"/>
      <c r="BD110" s="828"/>
      <c r="BE110" s="828"/>
      <c r="BF110" s="828"/>
      <c r="BG110" s="828"/>
      <c r="BH110" s="828"/>
      <c r="BI110" s="828"/>
      <c r="BJ110" s="828"/>
      <c r="BK110" s="828"/>
      <c r="BL110" s="828"/>
      <c r="BM110" s="828"/>
      <c r="BN110" s="828"/>
      <c r="BO110" s="828"/>
      <c r="BP110" s="829"/>
      <c r="BQ110" s="884">
        <v>18578134</v>
      </c>
      <c r="BR110" s="865"/>
      <c r="BS110" s="865"/>
      <c r="BT110" s="865"/>
      <c r="BU110" s="865"/>
      <c r="BV110" s="865">
        <v>17694860</v>
      </c>
      <c r="BW110" s="865"/>
      <c r="BX110" s="865"/>
      <c r="BY110" s="865"/>
      <c r="BZ110" s="865"/>
      <c r="CA110" s="865">
        <v>16850427</v>
      </c>
      <c r="CB110" s="865"/>
      <c r="CC110" s="865"/>
      <c r="CD110" s="865"/>
      <c r="CE110" s="865"/>
      <c r="CF110" s="889">
        <v>240.2</v>
      </c>
      <c r="CG110" s="890"/>
      <c r="CH110" s="890"/>
      <c r="CI110" s="890"/>
      <c r="CJ110" s="890"/>
      <c r="CK110" s="953" t="s">
        <v>422</v>
      </c>
      <c r="CL110" s="839"/>
      <c r="CM110" s="914" t="s">
        <v>423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121</v>
      </c>
      <c r="DH110" s="865"/>
      <c r="DI110" s="865"/>
      <c r="DJ110" s="865"/>
      <c r="DK110" s="865"/>
      <c r="DL110" s="865" t="s">
        <v>121</v>
      </c>
      <c r="DM110" s="865"/>
      <c r="DN110" s="865"/>
      <c r="DO110" s="865"/>
      <c r="DP110" s="865"/>
      <c r="DQ110" s="865" t="s">
        <v>121</v>
      </c>
      <c r="DR110" s="865"/>
      <c r="DS110" s="865"/>
      <c r="DT110" s="865"/>
      <c r="DU110" s="865"/>
      <c r="DV110" s="866" t="s">
        <v>121</v>
      </c>
      <c r="DW110" s="866"/>
      <c r="DX110" s="866"/>
      <c r="DY110" s="866"/>
      <c r="DZ110" s="867"/>
    </row>
    <row r="111" spans="1:131" s="226" customFormat="1" ht="26.25" customHeight="1" x14ac:dyDescent="0.15">
      <c r="A111" s="794" t="s">
        <v>424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121</v>
      </c>
      <c r="AB111" s="946"/>
      <c r="AC111" s="946"/>
      <c r="AD111" s="946"/>
      <c r="AE111" s="947"/>
      <c r="AF111" s="948" t="s">
        <v>121</v>
      </c>
      <c r="AG111" s="946"/>
      <c r="AH111" s="946"/>
      <c r="AI111" s="946"/>
      <c r="AJ111" s="947"/>
      <c r="AK111" s="948" t="s">
        <v>121</v>
      </c>
      <c r="AL111" s="946"/>
      <c r="AM111" s="946"/>
      <c r="AN111" s="946"/>
      <c r="AO111" s="947"/>
      <c r="AP111" s="949" t="s">
        <v>121</v>
      </c>
      <c r="AQ111" s="950"/>
      <c r="AR111" s="950"/>
      <c r="AS111" s="950"/>
      <c r="AT111" s="951"/>
      <c r="AU111" s="959"/>
      <c r="AV111" s="960"/>
      <c r="AW111" s="960"/>
      <c r="AX111" s="960"/>
      <c r="AY111" s="960"/>
      <c r="AZ111" s="835" t="s">
        <v>425</v>
      </c>
      <c r="BA111" s="770"/>
      <c r="BB111" s="770"/>
      <c r="BC111" s="770"/>
      <c r="BD111" s="770"/>
      <c r="BE111" s="770"/>
      <c r="BF111" s="770"/>
      <c r="BG111" s="770"/>
      <c r="BH111" s="770"/>
      <c r="BI111" s="770"/>
      <c r="BJ111" s="770"/>
      <c r="BK111" s="770"/>
      <c r="BL111" s="770"/>
      <c r="BM111" s="770"/>
      <c r="BN111" s="770"/>
      <c r="BO111" s="770"/>
      <c r="BP111" s="771"/>
      <c r="BQ111" s="836">
        <v>96131</v>
      </c>
      <c r="BR111" s="837"/>
      <c r="BS111" s="837"/>
      <c r="BT111" s="837"/>
      <c r="BU111" s="837"/>
      <c r="BV111" s="837">
        <v>71357</v>
      </c>
      <c r="BW111" s="837"/>
      <c r="BX111" s="837"/>
      <c r="BY111" s="837"/>
      <c r="BZ111" s="837"/>
      <c r="CA111" s="837">
        <v>44694</v>
      </c>
      <c r="CB111" s="837"/>
      <c r="CC111" s="837"/>
      <c r="CD111" s="837"/>
      <c r="CE111" s="837"/>
      <c r="CF111" s="898">
        <v>0.6</v>
      </c>
      <c r="CG111" s="899"/>
      <c r="CH111" s="899"/>
      <c r="CI111" s="899"/>
      <c r="CJ111" s="899"/>
      <c r="CK111" s="954"/>
      <c r="CL111" s="841"/>
      <c r="CM111" s="844" t="s">
        <v>426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121</v>
      </c>
      <c r="DH111" s="837"/>
      <c r="DI111" s="837"/>
      <c r="DJ111" s="837"/>
      <c r="DK111" s="837"/>
      <c r="DL111" s="837" t="s">
        <v>121</v>
      </c>
      <c r="DM111" s="837"/>
      <c r="DN111" s="837"/>
      <c r="DO111" s="837"/>
      <c r="DP111" s="837"/>
      <c r="DQ111" s="837" t="s">
        <v>121</v>
      </c>
      <c r="DR111" s="837"/>
      <c r="DS111" s="837"/>
      <c r="DT111" s="837"/>
      <c r="DU111" s="837"/>
      <c r="DV111" s="814" t="s">
        <v>121</v>
      </c>
      <c r="DW111" s="814"/>
      <c r="DX111" s="814"/>
      <c r="DY111" s="814"/>
      <c r="DZ111" s="815"/>
    </row>
    <row r="112" spans="1:131" s="226" customFormat="1" ht="26.25" customHeight="1" x14ac:dyDescent="0.15">
      <c r="A112" s="939" t="s">
        <v>427</v>
      </c>
      <c r="B112" s="940"/>
      <c r="C112" s="770" t="s">
        <v>428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121</v>
      </c>
      <c r="AB112" s="800"/>
      <c r="AC112" s="800"/>
      <c r="AD112" s="800"/>
      <c r="AE112" s="801"/>
      <c r="AF112" s="802" t="s">
        <v>121</v>
      </c>
      <c r="AG112" s="800"/>
      <c r="AH112" s="800"/>
      <c r="AI112" s="800"/>
      <c r="AJ112" s="801"/>
      <c r="AK112" s="802" t="s">
        <v>121</v>
      </c>
      <c r="AL112" s="800"/>
      <c r="AM112" s="800"/>
      <c r="AN112" s="800"/>
      <c r="AO112" s="801"/>
      <c r="AP112" s="847" t="s">
        <v>429</v>
      </c>
      <c r="AQ112" s="848"/>
      <c r="AR112" s="848"/>
      <c r="AS112" s="848"/>
      <c r="AT112" s="849"/>
      <c r="AU112" s="959"/>
      <c r="AV112" s="960"/>
      <c r="AW112" s="960"/>
      <c r="AX112" s="960"/>
      <c r="AY112" s="960"/>
      <c r="AZ112" s="835" t="s">
        <v>430</v>
      </c>
      <c r="BA112" s="770"/>
      <c r="BB112" s="770"/>
      <c r="BC112" s="770"/>
      <c r="BD112" s="770"/>
      <c r="BE112" s="770"/>
      <c r="BF112" s="770"/>
      <c r="BG112" s="770"/>
      <c r="BH112" s="770"/>
      <c r="BI112" s="770"/>
      <c r="BJ112" s="770"/>
      <c r="BK112" s="770"/>
      <c r="BL112" s="770"/>
      <c r="BM112" s="770"/>
      <c r="BN112" s="770"/>
      <c r="BO112" s="770"/>
      <c r="BP112" s="771"/>
      <c r="BQ112" s="836">
        <v>10036006</v>
      </c>
      <c r="BR112" s="837"/>
      <c r="BS112" s="837"/>
      <c r="BT112" s="837"/>
      <c r="BU112" s="837"/>
      <c r="BV112" s="837">
        <v>9566281</v>
      </c>
      <c r="BW112" s="837"/>
      <c r="BX112" s="837"/>
      <c r="BY112" s="837"/>
      <c r="BZ112" s="837"/>
      <c r="CA112" s="837">
        <v>9253582</v>
      </c>
      <c r="CB112" s="837"/>
      <c r="CC112" s="837"/>
      <c r="CD112" s="837"/>
      <c r="CE112" s="837"/>
      <c r="CF112" s="898">
        <v>131.9</v>
      </c>
      <c r="CG112" s="899"/>
      <c r="CH112" s="899"/>
      <c r="CI112" s="899"/>
      <c r="CJ112" s="899"/>
      <c r="CK112" s="954"/>
      <c r="CL112" s="841"/>
      <c r="CM112" s="844" t="s">
        <v>431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121</v>
      </c>
      <c r="DH112" s="837"/>
      <c r="DI112" s="837"/>
      <c r="DJ112" s="837"/>
      <c r="DK112" s="837"/>
      <c r="DL112" s="837" t="s">
        <v>121</v>
      </c>
      <c r="DM112" s="837"/>
      <c r="DN112" s="837"/>
      <c r="DO112" s="837"/>
      <c r="DP112" s="837"/>
      <c r="DQ112" s="837" t="s">
        <v>121</v>
      </c>
      <c r="DR112" s="837"/>
      <c r="DS112" s="837"/>
      <c r="DT112" s="837"/>
      <c r="DU112" s="837"/>
      <c r="DV112" s="814" t="s">
        <v>432</v>
      </c>
      <c r="DW112" s="814"/>
      <c r="DX112" s="814"/>
      <c r="DY112" s="814"/>
      <c r="DZ112" s="815"/>
    </row>
    <row r="113" spans="1:130" s="226" customFormat="1" ht="26.25" customHeight="1" x14ac:dyDescent="0.15">
      <c r="A113" s="941"/>
      <c r="B113" s="942"/>
      <c r="C113" s="770" t="s">
        <v>433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814014</v>
      </c>
      <c r="AB113" s="946"/>
      <c r="AC113" s="946"/>
      <c r="AD113" s="946"/>
      <c r="AE113" s="947"/>
      <c r="AF113" s="948">
        <v>693190</v>
      </c>
      <c r="AG113" s="946"/>
      <c r="AH113" s="946"/>
      <c r="AI113" s="946"/>
      <c r="AJ113" s="947"/>
      <c r="AK113" s="948">
        <v>703792</v>
      </c>
      <c r="AL113" s="946"/>
      <c r="AM113" s="946"/>
      <c r="AN113" s="946"/>
      <c r="AO113" s="947"/>
      <c r="AP113" s="949">
        <v>10</v>
      </c>
      <c r="AQ113" s="950"/>
      <c r="AR113" s="950"/>
      <c r="AS113" s="950"/>
      <c r="AT113" s="951"/>
      <c r="AU113" s="959"/>
      <c r="AV113" s="960"/>
      <c r="AW113" s="960"/>
      <c r="AX113" s="960"/>
      <c r="AY113" s="960"/>
      <c r="AZ113" s="835" t="s">
        <v>434</v>
      </c>
      <c r="BA113" s="770"/>
      <c r="BB113" s="770"/>
      <c r="BC113" s="770"/>
      <c r="BD113" s="770"/>
      <c r="BE113" s="770"/>
      <c r="BF113" s="770"/>
      <c r="BG113" s="770"/>
      <c r="BH113" s="770"/>
      <c r="BI113" s="770"/>
      <c r="BJ113" s="770"/>
      <c r="BK113" s="770"/>
      <c r="BL113" s="770"/>
      <c r="BM113" s="770"/>
      <c r="BN113" s="770"/>
      <c r="BO113" s="770"/>
      <c r="BP113" s="771"/>
      <c r="BQ113" s="836" t="s">
        <v>121</v>
      </c>
      <c r="BR113" s="837"/>
      <c r="BS113" s="837"/>
      <c r="BT113" s="837"/>
      <c r="BU113" s="837"/>
      <c r="BV113" s="837" t="s">
        <v>121</v>
      </c>
      <c r="BW113" s="837"/>
      <c r="BX113" s="837"/>
      <c r="BY113" s="837"/>
      <c r="BZ113" s="837"/>
      <c r="CA113" s="837" t="s">
        <v>121</v>
      </c>
      <c r="CB113" s="837"/>
      <c r="CC113" s="837"/>
      <c r="CD113" s="837"/>
      <c r="CE113" s="837"/>
      <c r="CF113" s="898" t="s">
        <v>121</v>
      </c>
      <c r="CG113" s="899"/>
      <c r="CH113" s="899"/>
      <c r="CI113" s="899"/>
      <c r="CJ113" s="899"/>
      <c r="CK113" s="954"/>
      <c r="CL113" s="841"/>
      <c r="CM113" s="844" t="s">
        <v>435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121</v>
      </c>
      <c r="DH113" s="800"/>
      <c r="DI113" s="800"/>
      <c r="DJ113" s="800"/>
      <c r="DK113" s="801"/>
      <c r="DL113" s="802" t="s">
        <v>121</v>
      </c>
      <c r="DM113" s="800"/>
      <c r="DN113" s="800"/>
      <c r="DO113" s="800"/>
      <c r="DP113" s="801"/>
      <c r="DQ113" s="802" t="s">
        <v>121</v>
      </c>
      <c r="DR113" s="800"/>
      <c r="DS113" s="800"/>
      <c r="DT113" s="800"/>
      <c r="DU113" s="801"/>
      <c r="DV113" s="847" t="s">
        <v>429</v>
      </c>
      <c r="DW113" s="848"/>
      <c r="DX113" s="848"/>
      <c r="DY113" s="848"/>
      <c r="DZ113" s="849"/>
    </row>
    <row r="114" spans="1:130" s="226" customFormat="1" ht="26.25" customHeight="1" x14ac:dyDescent="0.15">
      <c r="A114" s="941"/>
      <c r="B114" s="942"/>
      <c r="C114" s="770" t="s">
        <v>436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121</v>
      </c>
      <c r="AB114" s="800"/>
      <c r="AC114" s="800"/>
      <c r="AD114" s="800"/>
      <c r="AE114" s="801"/>
      <c r="AF114" s="802" t="s">
        <v>121</v>
      </c>
      <c r="AG114" s="800"/>
      <c r="AH114" s="800"/>
      <c r="AI114" s="800"/>
      <c r="AJ114" s="801"/>
      <c r="AK114" s="802" t="s">
        <v>121</v>
      </c>
      <c r="AL114" s="800"/>
      <c r="AM114" s="800"/>
      <c r="AN114" s="800"/>
      <c r="AO114" s="801"/>
      <c r="AP114" s="847" t="s">
        <v>121</v>
      </c>
      <c r="AQ114" s="848"/>
      <c r="AR114" s="848"/>
      <c r="AS114" s="848"/>
      <c r="AT114" s="849"/>
      <c r="AU114" s="959"/>
      <c r="AV114" s="960"/>
      <c r="AW114" s="960"/>
      <c r="AX114" s="960"/>
      <c r="AY114" s="960"/>
      <c r="AZ114" s="835" t="s">
        <v>437</v>
      </c>
      <c r="BA114" s="770"/>
      <c r="BB114" s="770"/>
      <c r="BC114" s="770"/>
      <c r="BD114" s="770"/>
      <c r="BE114" s="770"/>
      <c r="BF114" s="770"/>
      <c r="BG114" s="770"/>
      <c r="BH114" s="770"/>
      <c r="BI114" s="770"/>
      <c r="BJ114" s="770"/>
      <c r="BK114" s="770"/>
      <c r="BL114" s="770"/>
      <c r="BM114" s="770"/>
      <c r="BN114" s="770"/>
      <c r="BO114" s="770"/>
      <c r="BP114" s="771"/>
      <c r="BQ114" s="836">
        <v>4002839</v>
      </c>
      <c r="BR114" s="837"/>
      <c r="BS114" s="837"/>
      <c r="BT114" s="837"/>
      <c r="BU114" s="837"/>
      <c r="BV114" s="837">
        <v>3902255</v>
      </c>
      <c r="BW114" s="837"/>
      <c r="BX114" s="837"/>
      <c r="BY114" s="837"/>
      <c r="BZ114" s="837"/>
      <c r="CA114" s="837">
        <v>3748863</v>
      </c>
      <c r="CB114" s="837"/>
      <c r="CC114" s="837"/>
      <c r="CD114" s="837"/>
      <c r="CE114" s="837"/>
      <c r="CF114" s="898">
        <v>53.4</v>
      </c>
      <c r="CG114" s="899"/>
      <c r="CH114" s="899"/>
      <c r="CI114" s="899"/>
      <c r="CJ114" s="899"/>
      <c r="CK114" s="954"/>
      <c r="CL114" s="841"/>
      <c r="CM114" s="844" t="s">
        <v>438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121</v>
      </c>
      <c r="DH114" s="800"/>
      <c r="DI114" s="800"/>
      <c r="DJ114" s="800"/>
      <c r="DK114" s="801"/>
      <c r="DL114" s="802" t="s">
        <v>121</v>
      </c>
      <c r="DM114" s="800"/>
      <c r="DN114" s="800"/>
      <c r="DO114" s="800"/>
      <c r="DP114" s="801"/>
      <c r="DQ114" s="802" t="s">
        <v>121</v>
      </c>
      <c r="DR114" s="800"/>
      <c r="DS114" s="800"/>
      <c r="DT114" s="800"/>
      <c r="DU114" s="801"/>
      <c r="DV114" s="847" t="s">
        <v>121</v>
      </c>
      <c r="DW114" s="848"/>
      <c r="DX114" s="848"/>
      <c r="DY114" s="848"/>
      <c r="DZ114" s="849"/>
    </row>
    <row r="115" spans="1:130" s="226" customFormat="1" ht="26.25" customHeight="1" x14ac:dyDescent="0.15">
      <c r="A115" s="941"/>
      <c r="B115" s="942"/>
      <c r="C115" s="770" t="s">
        <v>439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28890</v>
      </c>
      <c r="AB115" s="946"/>
      <c r="AC115" s="946"/>
      <c r="AD115" s="946"/>
      <c r="AE115" s="947"/>
      <c r="AF115" s="948">
        <v>27298</v>
      </c>
      <c r="AG115" s="946"/>
      <c r="AH115" s="946"/>
      <c r="AI115" s="946"/>
      <c r="AJ115" s="947"/>
      <c r="AK115" s="948">
        <v>28795</v>
      </c>
      <c r="AL115" s="946"/>
      <c r="AM115" s="946"/>
      <c r="AN115" s="946"/>
      <c r="AO115" s="947"/>
      <c r="AP115" s="949">
        <v>0.4</v>
      </c>
      <c r="AQ115" s="950"/>
      <c r="AR115" s="950"/>
      <c r="AS115" s="950"/>
      <c r="AT115" s="951"/>
      <c r="AU115" s="959"/>
      <c r="AV115" s="960"/>
      <c r="AW115" s="960"/>
      <c r="AX115" s="960"/>
      <c r="AY115" s="960"/>
      <c r="AZ115" s="835" t="s">
        <v>440</v>
      </c>
      <c r="BA115" s="770"/>
      <c r="BB115" s="770"/>
      <c r="BC115" s="770"/>
      <c r="BD115" s="770"/>
      <c r="BE115" s="770"/>
      <c r="BF115" s="770"/>
      <c r="BG115" s="770"/>
      <c r="BH115" s="770"/>
      <c r="BI115" s="770"/>
      <c r="BJ115" s="770"/>
      <c r="BK115" s="770"/>
      <c r="BL115" s="770"/>
      <c r="BM115" s="770"/>
      <c r="BN115" s="770"/>
      <c r="BO115" s="770"/>
      <c r="BP115" s="771"/>
      <c r="BQ115" s="836">
        <v>17150</v>
      </c>
      <c r="BR115" s="837"/>
      <c r="BS115" s="837"/>
      <c r="BT115" s="837"/>
      <c r="BU115" s="837"/>
      <c r="BV115" s="837">
        <v>17150</v>
      </c>
      <c r="BW115" s="837"/>
      <c r="BX115" s="837"/>
      <c r="BY115" s="837"/>
      <c r="BZ115" s="837"/>
      <c r="CA115" s="837">
        <v>17150</v>
      </c>
      <c r="CB115" s="837"/>
      <c r="CC115" s="837"/>
      <c r="CD115" s="837"/>
      <c r="CE115" s="837"/>
      <c r="CF115" s="898">
        <v>0.2</v>
      </c>
      <c r="CG115" s="899"/>
      <c r="CH115" s="899"/>
      <c r="CI115" s="899"/>
      <c r="CJ115" s="899"/>
      <c r="CK115" s="954"/>
      <c r="CL115" s="841"/>
      <c r="CM115" s="835" t="s">
        <v>441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121</v>
      </c>
      <c r="DH115" s="800"/>
      <c r="DI115" s="800"/>
      <c r="DJ115" s="800"/>
      <c r="DK115" s="801"/>
      <c r="DL115" s="802" t="s">
        <v>121</v>
      </c>
      <c r="DM115" s="800"/>
      <c r="DN115" s="800"/>
      <c r="DO115" s="800"/>
      <c r="DP115" s="801"/>
      <c r="DQ115" s="802" t="s">
        <v>121</v>
      </c>
      <c r="DR115" s="800"/>
      <c r="DS115" s="800"/>
      <c r="DT115" s="800"/>
      <c r="DU115" s="801"/>
      <c r="DV115" s="847" t="s">
        <v>121</v>
      </c>
      <c r="DW115" s="848"/>
      <c r="DX115" s="848"/>
      <c r="DY115" s="848"/>
      <c r="DZ115" s="849"/>
    </row>
    <row r="116" spans="1:130" s="226" customFormat="1" ht="26.25" customHeight="1" x14ac:dyDescent="0.15">
      <c r="A116" s="943"/>
      <c r="B116" s="944"/>
      <c r="C116" s="903" t="s">
        <v>442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3118</v>
      </c>
      <c r="AB116" s="800"/>
      <c r="AC116" s="800"/>
      <c r="AD116" s="800"/>
      <c r="AE116" s="801"/>
      <c r="AF116" s="802">
        <v>505</v>
      </c>
      <c r="AG116" s="800"/>
      <c r="AH116" s="800"/>
      <c r="AI116" s="800"/>
      <c r="AJ116" s="801"/>
      <c r="AK116" s="802">
        <v>439</v>
      </c>
      <c r="AL116" s="800"/>
      <c r="AM116" s="800"/>
      <c r="AN116" s="800"/>
      <c r="AO116" s="801"/>
      <c r="AP116" s="847">
        <v>0</v>
      </c>
      <c r="AQ116" s="848"/>
      <c r="AR116" s="848"/>
      <c r="AS116" s="848"/>
      <c r="AT116" s="849"/>
      <c r="AU116" s="959"/>
      <c r="AV116" s="960"/>
      <c r="AW116" s="960"/>
      <c r="AX116" s="960"/>
      <c r="AY116" s="960"/>
      <c r="AZ116" s="886" t="s">
        <v>443</v>
      </c>
      <c r="BA116" s="887"/>
      <c r="BB116" s="887"/>
      <c r="BC116" s="887"/>
      <c r="BD116" s="887"/>
      <c r="BE116" s="887"/>
      <c r="BF116" s="887"/>
      <c r="BG116" s="887"/>
      <c r="BH116" s="887"/>
      <c r="BI116" s="887"/>
      <c r="BJ116" s="887"/>
      <c r="BK116" s="887"/>
      <c r="BL116" s="887"/>
      <c r="BM116" s="887"/>
      <c r="BN116" s="887"/>
      <c r="BO116" s="887"/>
      <c r="BP116" s="888"/>
      <c r="BQ116" s="836" t="s">
        <v>121</v>
      </c>
      <c r="BR116" s="837"/>
      <c r="BS116" s="837"/>
      <c r="BT116" s="837"/>
      <c r="BU116" s="837"/>
      <c r="BV116" s="837" t="s">
        <v>121</v>
      </c>
      <c r="BW116" s="837"/>
      <c r="BX116" s="837"/>
      <c r="BY116" s="837"/>
      <c r="BZ116" s="837"/>
      <c r="CA116" s="837" t="s">
        <v>121</v>
      </c>
      <c r="CB116" s="837"/>
      <c r="CC116" s="837"/>
      <c r="CD116" s="837"/>
      <c r="CE116" s="837"/>
      <c r="CF116" s="898" t="s">
        <v>429</v>
      </c>
      <c r="CG116" s="899"/>
      <c r="CH116" s="899"/>
      <c r="CI116" s="899"/>
      <c r="CJ116" s="899"/>
      <c r="CK116" s="954"/>
      <c r="CL116" s="841"/>
      <c r="CM116" s="844" t="s">
        <v>444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121</v>
      </c>
      <c r="DH116" s="800"/>
      <c r="DI116" s="800"/>
      <c r="DJ116" s="800"/>
      <c r="DK116" s="801"/>
      <c r="DL116" s="802" t="s">
        <v>121</v>
      </c>
      <c r="DM116" s="800"/>
      <c r="DN116" s="800"/>
      <c r="DO116" s="800"/>
      <c r="DP116" s="801"/>
      <c r="DQ116" s="802" t="s">
        <v>121</v>
      </c>
      <c r="DR116" s="800"/>
      <c r="DS116" s="800"/>
      <c r="DT116" s="800"/>
      <c r="DU116" s="801"/>
      <c r="DV116" s="847" t="s">
        <v>121</v>
      </c>
      <c r="DW116" s="848"/>
      <c r="DX116" s="848"/>
      <c r="DY116" s="848"/>
      <c r="DZ116" s="849"/>
    </row>
    <row r="117" spans="1:130" s="226" customFormat="1" ht="26.25" customHeight="1" x14ac:dyDescent="0.15">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445</v>
      </c>
      <c r="Z117" s="926"/>
      <c r="AA117" s="931">
        <v>3113074</v>
      </c>
      <c r="AB117" s="932"/>
      <c r="AC117" s="932"/>
      <c r="AD117" s="932"/>
      <c r="AE117" s="933"/>
      <c r="AF117" s="934">
        <v>2820217</v>
      </c>
      <c r="AG117" s="932"/>
      <c r="AH117" s="932"/>
      <c r="AI117" s="932"/>
      <c r="AJ117" s="933"/>
      <c r="AK117" s="934">
        <v>2814351</v>
      </c>
      <c r="AL117" s="932"/>
      <c r="AM117" s="932"/>
      <c r="AN117" s="932"/>
      <c r="AO117" s="933"/>
      <c r="AP117" s="935"/>
      <c r="AQ117" s="936"/>
      <c r="AR117" s="936"/>
      <c r="AS117" s="936"/>
      <c r="AT117" s="937"/>
      <c r="AU117" s="959"/>
      <c r="AV117" s="960"/>
      <c r="AW117" s="960"/>
      <c r="AX117" s="960"/>
      <c r="AY117" s="960"/>
      <c r="AZ117" s="886" t="s">
        <v>446</v>
      </c>
      <c r="BA117" s="887"/>
      <c r="BB117" s="887"/>
      <c r="BC117" s="887"/>
      <c r="BD117" s="887"/>
      <c r="BE117" s="887"/>
      <c r="BF117" s="887"/>
      <c r="BG117" s="887"/>
      <c r="BH117" s="887"/>
      <c r="BI117" s="887"/>
      <c r="BJ117" s="887"/>
      <c r="BK117" s="887"/>
      <c r="BL117" s="887"/>
      <c r="BM117" s="887"/>
      <c r="BN117" s="887"/>
      <c r="BO117" s="887"/>
      <c r="BP117" s="888"/>
      <c r="BQ117" s="836" t="s">
        <v>432</v>
      </c>
      <c r="BR117" s="837"/>
      <c r="BS117" s="837"/>
      <c r="BT117" s="837"/>
      <c r="BU117" s="837"/>
      <c r="BV117" s="837" t="s">
        <v>121</v>
      </c>
      <c r="BW117" s="837"/>
      <c r="BX117" s="837"/>
      <c r="BY117" s="837"/>
      <c r="BZ117" s="837"/>
      <c r="CA117" s="837" t="s">
        <v>121</v>
      </c>
      <c r="CB117" s="837"/>
      <c r="CC117" s="837"/>
      <c r="CD117" s="837"/>
      <c r="CE117" s="837"/>
      <c r="CF117" s="898" t="s">
        <v>121</v>
      </c>
      <c r="CG117" s="899"/>
      <c r="CH117" s="899"/>
      <c r="CI117" s="899"/>
      <c r="CJ117" s="899"/>
      <c r="CK117" s="954"/>
      <c r="CL117" s="841"/>
      <c r="CM117" s="844" t="s">
        <v>447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121</v>
      </c>
      <c r="DH117" s="800"/>
      <c r="DI117" s="800"/>
      <c r="DJ117" s="800"/>
      <c r="DK117" s="801"/>
      <c r="DL117" s="802" t="s">
        <v>121</v>
      </c>
      <c r="DM117" s="800"/>
      <c r="DN117" s="800"/>
      <c r="DO117" s="800"/>
      <c r="DP117" s="801"/>
      <c r="DQ117" s="802" t="s">
        <v>121</v>
      </c>
      <c r="DR117" s="800"/>
      <c r="DS117" s="800"/>
      <c r="DT117" s="800"/>
      <c r="DU117" s="801"/>
      <c r="DV117" s="847" t="s">
        <v>121</v>
      </c>
      <c r="DW117" s="848"/>
      <c r="DX117" s="848"/>
      <c r="DY117" s="848"/>
      <c r="DZ117" s="849"/>
    </row>
    <row r="118" spans="1:130" s="226" customFormat="1" ht="26.25" customHeight="1" x14ac:dyDescent="0.15">
      <c r="A118" s="924" t="s">
        <v>419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417</v>
      </c>
      <c r="AB118" s="925"/>
      <c r="AC118" s="925"/>
      <c r="AD118" s="925"/>
      <c r="AE118" s="926"/>
      <c r="AF118" s="927" t="s">
        <v>298</v>
      </c>
      <c r="AG118" s="925"/>
      <c r="AH118" s="925"/>
      <c r="AI118" s="925"/>
      <c r="AJ118" s="926"/>
      <c r="AK118" s="927" t="s">
        <v>297</v>
      </c>
      <c r="AL118" s="925"/>
      <c r="AM118" s="925"/>
      <c r="AN118" s="925"/>
      <c r="AO118" s="926"/>
      <c r="AP118" s="928" t="s">
        <v>418</v>
      </c>
      <c r="AQ118" s="929"/>
      <c r="AR118" s="929"/>
      <c r="AS118" s="929"/>
      <c r="AT118" s="930"/>
      <c r="AU118" s="959"/>
      <c r="AV118" s="960"/>
      <c r="AW118" s="960"/>
      <c r="AX118" s="960"/>
      <c r="AY118" s="960"/>
      <c r="AZ118" s="902" t="s">
        <v>448</v>
      </c>
      <c r="BA118" s="903"/>
      <c r="BB118" s="903"/>
      <c r="BC118" s="903"/>
      <c r="BD118" s="903"/>
      <c r="BE118" s="903"/>
      <c r="BF118" s="903"/>
      <c r="BG118" s="903"/>
      <c r="BH118" s="903"/>
      <c r="BI118" s="903"/>
      <c r="BJ118" s="903"/>
      <c r="BK118" s="903"/>
      <c r="BL118" s="903"/>
      <c r="BM118" s="903"/>
      <c r="BN118" s="903"/>
      <c r="BO118" s="903"/>
      <c r="BP118" s="904"/>
      <c r="BQ118" s="905" t="s">
        <v>121</v>
      </c>
      <c r="BR118" s="868"/>
      <c r="BS118" s="868"/>
      <c r="BT118" s="868"/>
      <c r="BU118" s="868"/>
      <c r="BV118" s="868" t="s">
        <v>429</v>
      </c>
      <c r="BW118" s="868"/>
      <c r="BX118" s="868"/>
      <c r="BY118" s="868"/>
      <c r="BZ118" s="868"/>
      <c r="CA118" s="868" t="s">
        <v>121</v>
      </c>
      <c r="CB118" s="868"/>
      <c r="CC118" s="868"/>
      <c r="CD118" s="868"/>
      <c r="CE118" s="868"/>
      <c r="CF118" s="898" t="s">
        <v>121</v>
      </c>
      <c r="CG118" s="899"/>
      <c r="CH118" s="899"/>
      <c r="CI118" s="899"/>
      <c r="CJ118" s="899"/>
      <c r="CK118" s="954"/>
      <c r="CL118" s="841"/>
      <c r="CM118" s="844" t="s">
        <v>449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121</v>
      </c>
      <c r="DH118" s="800"/>
      <c r="DI118" s="800"/>
      <c r="DJ118" s="800"/>
      <c r="DK118" s="801"/>
      <c r="DL118" s="802" t="s">
        <v>432</v>
      </c>
      <c r="DM118" s="800"/>
      <c r="DN118" s="800"/>
      <c r="DO118" s="800"/>
      <c r="DP118" s="801"/>
      <c r="DQ118" s="802" t="s">
        <v>121</v>
      </c>
      <c r="DR118" s="800"/>
      <c r="DS118" s="800"/>
      <c r="DT118" s="800"/>
      <c r="DU118" s="801"/>
      <c r="DV118" s="847" t="s">
        <v>121</v>
      </c>
      <c r="DW118" s="848"/>
      <c r="DX118" s="848"/>
      <c r="DY118" s="848"/>
      <c r="DZ118" s="849"/>
    </row>
    <row r="119" spans="1:130" s="226" customFormat="1" ht="26.25" customHeight="1" x14ac:dyDescent="0.15">
      <c r="A119" s="838" t="s">
        <v>422</v>
      </c>
      <c r="B119" s="839"/>
      <c r="C119" s="914" t="s">
        <v>423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121</v>
      </c>
      <c r="AB119" s="918"/>
      <c r="AC119" s="918"/>
      <c r="AD119" s="918"/>
      <c r="AE119" s="919"/>
      <c r="AF119" s="920" t="s">
        <v>121</v>
      </c>
      <c r="AG119" s="918"/>
      <c r="AH119" s="918"/>
      <c r="AI119" s="918"/>
      <c r="AJ119" s="919"/>
      <c r="AK119" s="920" t="s">
        <v>429</v>
      </c>
      <c r="AL119" s="918"/>
      <c r="AM119" s="918"/>
      <c r="AN119" s="918"/>
      <c r="AO119" s="919"/>
      <c r="AP119" s="921" t="s">
        <v>121</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450</v>
      </c>
      <c r="BP119" s="901"/>
      <c r="BQ119" s="905">
        <v>32730260</v>
      </c>
      <c r="BR119" s="868"/>
      <c r="BS119" s="868"/>
      <c r="BT119" s="868"/>
      <c r="BU119" s="868"/>
      <c r="BV119" s="868">
        <v>31251903</v>
      </c>
      <c r="BW119" s="868"/>
      <c r="BX119" s="868"/>
      <c r="BY119" s="868"/>
      <c r="BZ119" s="868"/>
      <c r="CA119" s="868">
        <v>29914716</v>
      </c>
      <c r="CB119" s="868"/>
      <c r="CC119" s="868"/>
      <c r="CD119" s="868"/>
      <c r="CE119" s="868"/>
      <c r="CF119" s="766"/>
      <c r="CG119" s="767"/>
      <c r="CH119" s="767"/>
      <c r="CI119" s="767"/>
      <c r="CJ119" s="857"/>
      <c r="CK119" s="955"/>
      <c r="CL119" s="843"/>
      <c r="CM119" s="861" t="s">
        <v>451</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96131</v>
      </c>
      <c r="DH119" s="783"/>
      <c r="DI119" s="783"/>
      <c r="DJ119" s="783"/>
      <c r="DK119" s="784"/>
      <c r="DL119" s="785">
        <v>71357</v>
      </c>
      <c r="DM119" s="783"/>
      <c r="DN119" s="783"/>
      <c r="DO119" s="783"/>
      <c r="DP119" s="784"/>
      <c r="DQ119" s="785">
        <v>44694</v>
      </c>
      <c r="DR119" s="783"/>
      <c r="DS119" s="783"/>
      <c r="DT119" s="783"/>
      <c r="DU119" s="784"/>
      <c r="DV119" s="871">
        <v>0.6</v>
      </c>
      <c r="DW119" s="872"/>
      <c r="DX119" s="872"/>
      <c r="DY119" s="872"/>
      <c r="DZ119" s="873"/>
    </row>
    <row r="120" spans="1:130" s="226" customFormat="1" ht="26.25" customHeight="1" x14ac:dyDescent="0.15">
      <c r="A120" s="840"/>
      <c r="B120" s="841"/>
      <c r="C120" s="844" t="s">
        <v>426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121</v>
      </c>
      <c r="AB120" s="800"/>
      <c r="AC120" s="800"/>
      <c r="AD120" s="800"/>
      <c r="AE120" s="801"/>
      <c r="AF120" s="802" t="s">
        <v>121</v>
      </c>
      <c r="AG120" s="800"/>
      <c r="AH120" s="800"/>
      <c r="AI120" s="800"/>
      <c r="AJ120" s="801"/>
      <c r="AK120" s="802" t="s">
        <v>121</v>
      </c>
      <c r="AL120" s="800"/>
      <c r="AM120" s="800"/>
      <c r="AN120" s="800"/>
      <c r="AO120" s="801"/>
      <c r="AP120" s="847" t="s">
        <v>121</v>
      </c>
      <c r="AQ120" s="848"/>
      <c r="AR120" s="848"/>
      <c r="AS120" s="848"/>
      <c r="AT120" s="849"/>
      <c r="AU120" s="906" t="s">
        <v>452</v>
      </c>
      <c r="AV120" s="907"/>
      <c r="AW120" s="907"/>
      <c r="AX120" s="907"/>
      <c r="AY120" s="908"/>
      <c r="AZ120" s="883" t="s">
        <v>453</v>
      </c>
      <c r="BA120" s="828"/>
      <c r="BB120" s="828"/>
      <c r="BC120" s="828"/>
      <c r="BD120" s="828"/>
      <c r="BE120" s="828"/>
      <c r="BF120" s="828"/>
      <c r="BG120" s="828"/>
      <c r="BH120" s="828"/>
      <c r="BI120" s="828"/>
      <c r="BJ120" s="828"/>
      <c r="BK120" s="828"/>
      <c r="BL120" s="828"/>
      <c r="BM120" s="828"/>
      <c r="BN120" s="828"/>
      <c r="BO120" s="828"/>
      <c r="BP120" s="829"/>
      <c r="BQ120" s="884">
        <v>713507</v>
      </c>
      <c r="BR120" s="865"/>
      <c r="BS120" s="865"/>
      <c r="BT120" s="865"/>
      <c r="BU120" s="865"/>
      <c r="BV120" s="865">
        <v>1140460</v>
      </c>
      <c r="BW120" s="865"/>
      <c r="BX120" s="865"/>
      <c r="BY120" s="865"/>
      <c r="BZ120" s="865"/>
      <c r="CA120" s="865">
        <v>1289482</v>
      </c>
      <c r="CB120" s="865"/>
      <c r="CC120" s="865"/>
      <c r="CD120" s="865"/>
      <c r="CE120" s="865"/>
      <c r="CF120" s="889">
        <v>18.399999999999999</v>
      </c>
      <c r="CG120" s="890"/>
      <c r="CH120" s="890"/>
      <c r="CI120" s="890"/>
      <c r="CJ120" s="890"/>
      <c r="CK120" s="891" t="s">
        <v>454</v>
      </c>
      <c r="CL120" s="875"/>
      <c r="CM120" s="875"/>
      <c r="CN120" s="875"/>
      <c r="CO120" s="876"/>
      <c r="CP120" s="895" t="s">
        <v>401</v>
      </c>
      <c r="CQ120" s="896"/>
      <c r="CR120" s="896"/>
      <c r="CS120" s="896"/>
      <c r="CT120" s="896"/>
      <c r="CU120" s="896"/>
      <c r="CV120" s="896"/>
      <c r="CW120" s="896"/>
      <c r="CX120" s="896"/>
      <c r="CY120" s="896"/>
      <c r="CZ120" s="896"/>
      <c r="DA120" s="896"/>
      <c r="DB120" s="896"/>
      <c r="DC120" s="896"/>
      <c r="DD120" s="896"/>
      <c r="DE120" s="896"/>
      <c r="DF120" s="897"/>
      <c r="DG120" s="884">
        <v>9604968</v>
      </c>
      <c r="DH120" s="865"/>
      <c r="DI120" s="865"/>
      <c r="DJ120" s="865"/>
      <c r="DK120" s="865"/>
      <c r="DL120" s="865">
        <v>9101599</v>
      </c>
      <c r="DM120" s="865"/>
      <c r="DN120" s="865"/>
      <c r="DO120" s="865"/>
      <c r="DP120" s="865"/>
      <c r="DQ120" s="865">
        <v>8852063</v>
      </c>
      <c r="DR120" s="865"/>
      <c r="DS120" s="865"/>
      <c r="DT120" s="865"/>
      <c r="DU120" s="865"/>
      <c r="DV120" s="866">
        <v>126.2</v>
      </c>
      <c r="DW120" s="866"/>
      <c r="DX120" s="866"/>
      <c r="DY120" s="866"/>
      <c r="DZ120" s="867"/>
    </row>
    <row r="121" spans="1:130" s="226" customFormat="1" ht="26.25" customHeight="1" x14ac:dyDescent="0.15">
      <c r="A121" s="840"/>
      <c r="B121" s="841"/>
      <c r="C121" s="886" t="s">
        <v>455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22023</v>
      </c>
      <c r="AB121" s="800"/>
      <c r="AC121" s="800"/>
      <c r="AD121" s="800"/>
      <c r="AE121" s="801"/>
      <c r="AF121" s="802">
        <v>21852</v>
      </c>
      <c r="AG121" s="800"/>
      <c r="AH121" s="800"/>
      <c r="AI121" s="800"/>
      <c r="AJ121" s="801"/>
      <c r="AK121" s="802">
        <v>21617</v>
      </c>
      <c r="AL121" s="800"/>
      <c r="AM121" s="800"/>
      <c r="AN121" s="800"/>
      <c r="AO121" s="801"/>
      <c r="AP121" s="847">
        <v>0.3</v>
      </c>
      <c r="AQ121" s="848"/>
      <c r="AR121" s="848"/>
      <c r="AS121" s="848"/>
      <c r="AT121" s="849"/>
      <c r="AU121" s="909"/>
      <c r="AV121" s="910"/>
      <c r="AW121" s="910"/>
      <c r="AX121" s="910"/>
      <c r="AY121" s="911"/>
      <c r="AZ121" s="835" t="s">
        <v>456</v>
      </c>
      <c r="BA121" s="770"/>
      <c r="BB121" s="770"/>
      <c r="BC121" s="770"/>
      <c r="BD121" s="770"/>
      <c r="BE121" s="770"/>
      <c r="BF121" s="770"/>
      <c r="BG121" s="770"/>
      <c r="BH121" s="770"/>
      <c r="BI121" s="770"/>
      <c r="BJ121" s="770"/>
      <c r="BK121" s="770"/>
      <c r="BL121" s="770"/>
      <c r="BM121" s="770"/>
      <c r="BN121" s="770"/>
      <c r="BO121" s="770"/>
      <c r="BP121" s="771"/>
      <c r="BQ121" s="836">
        <v>2269020</v>
      </c>
      <c r="BR121" s="837"/>
      <c r="BS121" s="837"/>
      <c r="BT121" s="837"/>
      <c r="BU121" s="837"/>
      <c r="BV121" s="837">
        <v>2200134</v>
      </c>
      <c r="BW121" s="837"/>
      <c r="BX121" s="837"/>
      <c r="BY121" s="837"/>
      <c r="BZ121" s="837"/>
      <c r="CA121" s="837">
        <v>2062106</v>
      </c>
      <c r="CB121" s="837"/>
      <c r="CC121" s="837"/>
      <c r="CD121" s="837"/>
      <c r="CE121" s="837"/>
      <c r="CF121" s="898">
        <v>29.4</v>
      </c>
      <c r="CG121" s="899"/>
      <c r="CH121" s="899"/>
      <c r="CI121" s="899"/>
      <c r="CJ121" s="899"/>
      <c r="CK121" s="892"/>
      <c r="CL121" s="878"/>
      <c r="CM121" s="878"/>
      <c r="CN121" s="878"/>
      <c r="CO121" s="879"/>
      <c r="CP121" s="858" t="s">
        <v>399</v>
      </c>
      <c r="CQ121" s="859"/>
      <c r="CR121" s="859"/>
      <c r="CS121" s="859"/>
      <c r="CT121" s="859"/>
      <c r="CU121" s="859"/>
      <c r="CV121" s="859"/>
      <c r="CW121" s="859"/>
      <c r="CX121" s="859"/>
      <c r="CY121" s="859"/>
      <c r="CZ121" s="859"/>
      <c r="DA121" s="859"/>
      <c r="DB121" s="859"/>
      <c r="DC121" s="859"/>
      <c r="DD121" s="859"/>
      <c r="DE121" s="859"/>
      <c r="DF121" s="860"/>
      <c r="DG121" s="836">
        <v>112062</v>
      </c>
      <c r="DH121" s="837"/>
      <c r="DI121" s="837"/>
      <c r="DJ121" s="837"/>
      <c r="DK121" s="837"/>
      <c r="DL121" s="837">
        <v>141222</v>
      </c>
      <c r="DM121" s="837"/>
      <c r="DN121" s="837"/>
      <c r="DO121" s="837"/>
      <c r="DP121" s="837"/>
      <c r="DQ121" s="837">
        <v>196103</v>
      </c>
      <c r="DR121" s="837"/>
      <c r="DS121" s="837"/>
      <c r="DT121" s="837"/>
      <c r="DU121" s="837"/>
      <c r="DV121" s="814">
        <v>2.8</v>
      </c>
      <c r="DW121" s="814"/>
      <c r="DX121" s="814"/>
      <c r="DY121" s="814"/>
      <c r="DZ121" s="815"/>
    </row>
    <row r="122" spans="1:130" s="226" customFormat="1" ht="26.25" customHeight="1" x14ac:dyDescent="0.15">
      <c r="A122" s="840"/>
      <c r="B122" s="841"/>
      <c r="C122" s="844" t="s">
        <v>438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121</v>
      </c>
      <c r="AB122" s="800"/>
      <c r="AC122" s="800"/>
      <c r="AD122" s="800"/>
      <c r="AE122" s="801"/>
      <c r="AF122" s="802" t="s">
        <v>121</v>
      </c>
      <c r="AG122" s="800"/>
      <c r="AH122" s="800"/>
      <c r="AI122" s="800"/>
      <c r="AJ122" s="801"/>
      <c r="AK122" s="802" t="s">
        <v>121</v>
      </c>
      <c r="AL122" s="800"/>
      <c r="AM122" s="800"/>
      <c r="AN122" s="800"/>
      <c r="AO122" s="801"/>
      <c r="AP122" s="847" t="s">
        <v>121</v>
      </c>
      <c r="AQ122" s="848"/>
      <c r="AR122" s="848"/>
      <c r="AS122" s="848"/>
      <c r="AT122" s="849"/>
      <c r="AU122" s="909"/>
      <c r="AV122" s="910"/>
      <c r="AW122" s="910"/>
      <c r="AX122" s="910"/>
      <c r="AY122" s="911"/>
      <c r="AZ122" s="902" t="s">
        <v>457</v>
      </c>
      <c r="BA122" s="903"/>
      <c r="BB122" s="903"/>
      <c r="BC122" s="903"/>
      <c r="BD122" s="903"/>
      <c r="BE122" s="903"/>
      <c r="BF122" s="903"/>
      <c r="BG122" s="903"/>
      <c r="BH122" s="903"/>
      <c r="BI122" s="903"/>
      <c r="BJ122" s="903"/>
      <c r="BK122" s="903"/>
      <c r="BL122" s="903"/>
      <c r="BM122" s="903"/>
      <c r="BN122" s="903"/>
      <c r="BO122" s="903"/>
      <c r="BP122" s="904"/>
      <c r="BQ122" s="905">
        <v>16892082</v>
      </c>
      <c r="BR122" s="868"/>
      <c r="BS122" s="868"/>
      <c r="BT122" s="868"/>
      <c r="BU122" s="868"/>
      <c r="BV122" s="868">
        <v>16983821</v>
      </c>
      <c r="BW122" s="868"/>
      <c r="BX122" s="868"/>
      <c r="BY122" s="868"/>
      <c r="BZ122" s="868"/>
      <c r="CA122" s="868">
        <v>16419211</v>
      </c>
      <c r="CB122" s="868"/>
      <c r="CC122" s="868"/>
      <c r="CD122" s="868"/>
      <c r="CE122" s="868"/>
      <c r="CF122" s="869">
        <v>234.1</v>
      </c>
      <c r="CG122" s="870"/>
      <c r="CH122" s="870"/>
      <c r="CI122" s="870"/>
      <c r="CJ122" s="870"/>
      <c r="CK122" s="892"/>
      <c r="CL122" s="878"/>
      <c r="CM122" s="878"/>
      <c r="CN122" s="878"/>
      <c r="CO122" s="879"/>
      <c r="CP122" s="858" t="s">
        <v>400</v>
      </c>
      <c r="CQ122" s="859"/>
      <c r="CR122" s="859"/>
      <c r="CS122" s="859"/>
      <c r="CT122" s="859"/>
      <c r="CU122" s="859"/>
      <c r="CV122" s="859"/>
      <c r="CW122" s="859"/>
      <c r="CX122" s="859"/>
      <c r="CY122" s="859"/>
      <c r="CZ122" s="859"/>
      <c r="DA122" s="859"/>
      <c r="DB122" s="859"/>
      <c r="DC122" s="859"/>
      <c r="DD122" s="859"/>
      <c r="DE122" s="859"/>
      <c r="DF122" s="860"/>
      <c r="DG122" s="836">
        <v>50114</v>
      </c>
      <c r="DH122" s="837"/>
      <c r="DI122" s="837"/>
      <c r="DJ122" s="837"/>
      <c r="DK122" s="837"/>
      <c r="DL122" s="837">
        <v>60368</v>
      </c>
      <c r="DM122" s="837"/>
      <c r="DN122" s="837"/>
      <c r="DO122" s="837"/>
      <c r="DP122" s="837"/>
      <c r="DQ122" s="837">
        <v>107229</v>
      </c>
      <c r="DR122" s="837"/>
      <c r="DS122" s="837"/>
      <c r="DT122" s="837"/>
      <c r="DU122" s="837"/>
      <c r="DV122" s="814">
        <v>1.5</v>
      </c>
      <c r="DW122" s="814"/>
      <c r="DX122" s="814"/>
      <c r="DY122" s="814"/>
      <c r="DZ122" s="815"/>
    </row>
    <row r="123" spans="1:130" s="226" customFormat="1" ht="26.25" customHeight="1" x14ac:dyDescent="0.15">
      <c r="A123" s="840"/>
      <c r="B123" s="841"/>
      <c r="C123" s="844" t="s">
        <v>444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121</v>
      </c>
      <c r="AB123" s="800"/>
      <c r="AC123" s="800"/>
      <c r="AD123" s="800"/>
      <c r="AE123" s="801"/>
      <c r="AF123" s="802" t="s">
        <v>121</v>
      </c>
      <c r="AG123" s="800"/>
      <c r="AH123" s="800"/>
      <c r="AI123" s="800"/>
      <c r="AJ123" s="801"/>
      <c r="AK123" s="802" t="s">
        <v>121</v>
      </c>
      <c r="AL123" s="800"/>
      <c r="AM123" s="800"/>
      <c r="AN123" s="800"/>
      <c r="AO123" s="801"/>
      <c r="AP123" s="847" t="s">
        <v>121</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458</v>
      </c>
      <c r="BP123" s="901"/>
      <c r="BQ123" s="855">
        <v>19874609</v>
      </c>
      <c r="BR123" s="856"/>
      <c r="BS123" s="856"/>
      <c r="BT123" s="856"/>
      <c r="BU123" s="856"/>
      <c r="BV123" s="856">
        <v>20324415</v>
      </c>
      <c r="BW123" s="856"/>
      <c r="BX123" s="856"/>
      <c r="BY123" s="856"/>
      <c r="BZ123" s="856"/>
      <c r="CA123" s="856">
        <v>19770799</v>
      </c>
      <c r="CB123" s="856"/>
      <c r="CC123" s="856"/>
      <c r="CD123" s="856"/>
      <c r="CE123" s="856"/>
      <c r="CF123" s="766"/>
      <c r="CG123" s="767"/>
      <c r="CH123" s="767"/>
      <c r="CI123" s="767"/>
      <c r="CJ123" s="857"/>
      <c r="CK123" s="892"/>
      <c r="CL123" s="878"/>
      <c r="CM123" s="878"/>
      <c r="CN123" s="878"/>
      <c r="CO123" s="879"/>
      <c r="CP123" s="858" t="s">
        <v>397</v>
      </c>
      <c r="CQ123" s="859"/>
      <c r="CR123" s="859"/>
      <c r="CS123" s="859"/>
      <c r="CT123" s="859"/>
      <c r="CU123" s="859"/>
      <c r="CV123" s="859"/>
      <c r="CW123" s="859"/>
      <c r="CX123" s="859"/>
      <c r="CY123" s="859"/>
      <c r="CZ123" s="859"/>
      <c r="DA123" s="859"/>
      <c r="DB123" s="859"/>
      <c r="DC123" s="859"/>
      <c r="DD123" s="859"/>
      <c r="DE123" s="859"/>
      <c r="DF123" s="860"/>
      <c r="DG123" s="799">
        <v>268862</v>
      </c>
      <c r="DH123" s="800"/>
      <c r="DI123" s="800"/>
      <c r="DJ123" s="800"/>
      <c r="DK123" s="801"/>
      <c r="DL123" s="802">
        <v>263092</v>
      </c>
      <c r="DM123" s="800"/>
      <c r="DN123" s="800"/>
      <c r="DO123" s="800"/>
      <c r="DP123" s="801"/>
      <c r="DQ123" s="802">
        <v>98187</v>
      </c>
      <c r="DR123" s="800"/>
      <c r="DS123" s="800"/>
      <c r="DT123" s="800"/>
      <c r="DU123" s="801"/>
      <c r="DV123" s="847">
        <v>1.4</v>
      </c>
      <c r="DW123" s="848"/>
      <c r="DX123" s="848"/>
      <c r="DY123" s="848"/>
      <c r="DZ123" s="849"/>
    </row>
    <row r="124" spans="1:130" s="226" customFormat="1" ht="26.25" customHeight="1" thickBot="1" x14ac:dyDescent="0.2">
      <c r="A124" s="840"/>
      <c r="B124" s="841"/>
      <c r="C124" s="844" t="s">
        <v>447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121</v>
      </c>
      <c r="AB124" s="800"/>
      <c r="AC124" s="800"/>
      <c r="AD124" s="800"/>
      <c r="AE124" s="801"/>
      <c r="AF124" s="802" t="s">
        <v>121</v>
      </c>
      <c r="AG124" s="800"/>
      <c r="AH124" s="800"/>
      <c r="AI124" s="800"/>
      <c r="AJ124" s="801"/>
      <c r="AK124" s="802" t="s">
        <v>121</v>
      </c>
      <c r="AL124" s="800"/>
      <c r="AM124" s="800"/>
      <c r="AN124" s="800"/>
      <c r="AO124" s="801"/>
      <c r="AP124" s="847" t="s">
        <v>121</v>
      </c>
      <c r="AQ124" s="848"/>
      <c r="AR124" s="848"/>
      <c r="AS124" s="848"/>
      <c r="AT124" s="849"/>
      <c r="AU124" s="850" t="s">
        <v>459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170.9</v>
      </c>
      <c r="BR124" s="854"/>
      <c r="BS124" s="854"/>
      <c r="BT124" s="854"/>
      <c r="BU124" s="854"/>
      <c r="BV124" s="854">
        <v>152.5</v>
      </c>
      <c r="BW124" s="854"/>
      <c r="BX124" s="854"/>
      <c r="BY124" s="854"/>
      <c r="BZ124" s="854"/>
      <c r="CA124" s="854">
        <v>144.5</v>
      </c>
      <c r="CB124" s="854"/>
      <c r="CC124" s="854"/>
      <c r="CD124" s="854"/>
      <c r="CE124" s="854"/>
      <c r="CF124" s="744"/>
      <c r="CG124" s="745"/>
      <c r="CH124" s="745"/>
      <c r="CI124" s="745"/>
      <c r="CJ124" s="885"/>
      <c r="CK124" s="893"/>
      <c r="CL124" s="893"/>
      <c r="CM124" s="893"/>
      <c r="CN124" s="893"/>
      <c r="CO124" s="894"/>
      <c r="CP124" s="858" t="s">
        <v>460</v>
      </c>
      <c r="CQ124" s="859"/>
      <c r="CR124" s="859"/>
      <c r="CS124" s="859"/>
      <c r="CT124" s="859"/>
      <c r="CU124" s="859"/>
      <c r="CV124" s="859"/>
      <c r="CW124" s="859"/>
      <c r="CX124" s="859"/>
      <c r="CY124" s="859"/>
      <c r="CZ124" s="859"/>
      <c r="DA124" s="859"/>
      <c r="DB124" s="859"/>
      <c r="DC124" s="859"/>
      <c r="DD124" s="859"/>
      <c r="DE124" s="859"/>
      <c r="DF124" s="860"/>
      <c r="DG124" s="782" t="s">
        <v>121</v>
      </c>
      <c r="DH124" s="783"/>
      <c r="DI124" s="783"/>
      <c r="DJ124" s="783"/>
      <c r="DK124" s="784"/>
      <c r="DL124" s="785" t="s">
        <v>121</v>
      </c>
      <c r="DM124" s="783"/>
      <c r="DN124" s="783"/>
      <c r="DO124" s="783"/>
      <c r="DP124" s="784"/>
      <c r="DQ124" s="785" t="s">
        <v>121</v>
      </c>
      <c r="DR124" s="783"/>
      <c r="DS124" s="783"/>
      <c r="DT124" s="783"/>
      <c r="DU124" s="784"/>
      <c r="DV124" s="871" t="s">
        <v>121</v>
      </c>
      <c r="DW124" s="872"/>
      <c r="DX124" s="872"/>
      <c r="DY124" s="872"/>
      <c r="DZ124" s="873"/>
    </row>
    <row r="125" spans="1:130" s="226" customFormat="1" ht="26.25" customHeight="1" x14ac:dyDescent="0.15">
      <c r="A125" s="840"/>
      <c r="B125" s="841"/>
      <c r="C125" s="844" t="s">
        <v>449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121</v>
      </c>
      <c r="AB125" s="800"/>
      <c r="AC125" s="800"/>
      <c r="AD125" s="800"/>
      <c r="AE125" s="801"/>
      <c r="AF125" s="802" t="s">
        <v>121</v>
      </c>
      <c r="AG125" s="800"/>
      <c r="AH125" s="800"/>
      <c r="AI125" s="800"/>
      <c r="AJ125" s="801"/>
      <c r="AK125" s="802" t="s">
        <v>121</v>
      </c>
      <c r="AL125" s="800"/>
      <c r="AM125" s="800"/>
      <c r="AN125" s="800"/>
      <c r="AO125" s="801"/>
      <c r="AP125" s="847" t="s">
        <v>121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461</v>
      </c>
      <c r="CL125" s="875"/>
      <c r="CM125" s="875"/>
      <c r="CN125" s="875"/>
      <c r="CO125" s="876"/>
      <c r="CP125" s="883" t="s">
        <v>462</v>
      </c>
      <c r="CQ125" s="828"/>
      <c r="CR125" s="828"/>
      <c r="CS125" s="828"/>
      <c r="CT125" s="828"/>
      <c r="CU125" s="828"/>
      <c r="CV125" s="828"/>
      <c r="CW125" s="828"/>
      <c r="CX125" s="828"/>
      <c r="CY125" s="828"/>
      <c r="CZ125" s="828"/>
      <c r="DA125" s="828"/>
      <c r="DB125" s="828"/>
      <c r="DC125" s="828"/>
      <c r="DD125" s="828"/>
      <c r="DE125" s="828"/>
      <c r="DF125" s="829"/>
      <c r="DG125" s="884" t="s">
        <v>121</v>
      </c>
      <c r="DH125" s="865"/>
      <c r="DI125" s="865"/>
      <c r="DJ125" s="865"/>
      <c r="DK125" s="865"/>
      <c r="DL125" s="865" t="s">
        <v>121</v>
      </c>
      <c r="DM125" s="865"/>
      <c r="DN125" s="865"/>
      <c r="DO125" s="865"/>
      <c r="DP125" s="865"/>
      <c r="DQ125" s="865" t="s">
        <v>121</v>
      </c>
      <c r="DR125" s="865"/>
      <c r="DS125" s="865"/>
      <c r="DT125" s="865"/>
      <c r="DU125" s="865"/>
      <c r="DV125" s="866" t="s">
        <v>121</v>
      </c>
      <c r="DW125" s="866"/>
      <c r="DX125" s="866"/>
      <c r="DY125" s="866"/>
      <c r="DZ125" s="867"/>
    </row>
    <row r="126" spans="1:130" s="226" customFormat="1" ht="26.25" customHeight="1" thickBot="1" x14ac:dyDescent="0.2">
      <c r="A126" s="840"/>
      <c r="B126" s="841"/>
      <c r="C126" s="844" t="s">
        <v>451</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3330</v>
      </c>
      <c r="AB126" s="800"/>
      <c r="AC126" s="800"/>
      <c r="AD126" s="800"/>
      <c r="AE126" s="801"/>
      <c r="AF126" s="802">
        <v>2858</v>
      </c>
      <c r="AG126" s="800"/>
      <c r="AH126" s="800"/>
      <c r="AI126" s="800"/>
      <c r="AJ126" s="801"/>
      <c r="AK126" s="802">
        <v>4960</v>
      </c>
      <c r="AL126" s="800"/>
      <c r="AM126" s="800"/>
      <c r="AN126" s="800"/>
      <c r="AO126" s="801"/>
      <c r="AP126" s="847">
        <v>0.1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463</v>
      </c>
      <c r="CQ126" s="770"/>
      <c r="CR126" s="770"/>
      <c r="CS126" s="770"/>
      <c r="CT126" s="770"/>
      <c r="CU126" s="770"/>
      <c r="CV126" s="770"/>
      <c r="CW126" s="770"/>
      <c r="CX126" s="770"/>
      <c r="CY126" s="770"/>
      <c r="CZ126" s="770"/>
      <c r="DA126" s="770"/>
      <c r="DB126" s="770"/>
      <c r="DC126" s="770"/>
      <c r="DD126" s="770"/>
      <c r="DE126" s="770"/>
      <c r="DF126" s="771"/>
      <c r="DG126" s="836" t="s">
        <v>121</v>
      </c>
      <c r="DH126" s="837"/>
      <c r="DI126" s="837"/>
      <c r="DJ126" s="837"/>
      <c r="DK126" s="837"/>
      <c r="DL126" s="837" t="s">
        <v>121</v>
      </c>
      <c r="DM126" s="837"/>
      <c r="DN126" s="837"/>
      <c r="DO126" s="837"/>
      <c r="DP126" s="837"/>
      <c r="DQ126" s="837" t="s">
        <v>121</v>
      </c>
      <c r="DR126" s="837"/>
      <c r="DS126" s="837"/>
      <c r="DT126" s="837"/>
      <c r="DU126" s="837"/>
      <c r="DV126" s="814" t="s">
        <v>121</v>
      </c>
      <c r="DW126" s="814"/>
      <c r="DX126" s="814"/>
      <c r="DY126" s="814"/>
      <c r="DZ126" s="815"/>
    </row>
    <row r="127" spans="1:130" s="226" customFormat="1" ht="26.25" customHeight="1" x14ac:dyDescent="0.15">
      <c r="A127" s="842"/>
      <c r="B127" s="843"/>
      <c r="C127" s="861" t="s">
        <v>464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3537</v>
      </c>
      <c r="AB127" s="800"/>
      <c r="AC127" s="800"/>
      <c r="AD127" s="800"/>
      <c r="AE127" s="801"/>
      <c r="AF127" s="802">
        <v>2588</v>
      </c>
      <c r="AG127" s="800"/>
      <c r="AH127" s="800"/>
      <c r="AI127" s="800"/>
      <c r="AJ127" s="801"/>
      <c r="AK127" s="802">
        <v>2218</v>
      </c>
      <c r="AL127" s="800"/>
      <c r="AM127" s="800"/>
      <c r="AN127" s="800"/>
      <c r="AO127" s="801"/>
      <c r="AP127" s="847">
        <v>0</v>
      </c>
      <c r="AQ127" s="848"/>
      <c r="AR127" s="848"/>
      <c r="AS127" s="848"/>
      <c r="AT127" s="849"/>
      <c r="AU127" s="262"/>
      <c r="AV127" s="262"/>
      <c r="AW127" s="262"/>
      <c r="AX127" s="864" t="s">
        <v>465</v>
      </c>
      <c r="AY127" s="832"/>
      <c r="AZ127" s="832"/>
      <c r="BA127" s="832"/>
      <c r="BB127" s="832"/>
      <c r="BC127" s="832"/>
      <c r="BD127" s="832"/>
      <c r="BE127" s="833"/>
      <c r="BF127" s="831" t="s">
        <v>466</v>
      </c>
      <c r="BG127" s="832"/>
      <c r="BH127" s="832"/>
      <c r="BI127" s="832"/>
      <c r="BJ127" s="832"/>
      <c r="BK127" s="832"/>
      <c r="BL127" s="833"/>
      <c r="BM127" s="831" t="s">
        <v>467</v>
      </c>
      <c r="BN127" s="832"/>
      <c r="BO127" s="832"/>
      <c r="BP127" s="832"/>
      <c r="BQ127" s="832"/>
      <c r="BR127" s="832"/>
      <c r="BS127" s="833"/>
      <c r="BT127" s="831" t="s">
        <v>468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469</v>
      </c>
      <c r="CQ127" s="770"/>
      <c r="CR127" s="770"/>
      <c r="CS127" s="770"/>
      <c r="CT127" s="770"/>
      <c r="CU127" s="770"/>
      <c r="CV127" s="770"/>
      <c r="CW127" s="770"/>
      <c r="CX127" s="770"/>
      <c r="CY127" s="770"/>
      <c r="CZ127" s="770"/>
      <c r="DA127" s="770"/>
      <c r="DB127" s="770"/>
      <c r="DC127" s="770"/>
      <c r="DD127" s="770"/>
      <c r="DE127" s="770"/>
      <c r="DF127" s="771"/>
      <c r="DG127" s="836" t="s">
        <v>121</v>
      </c>
      <c r="DH127" s="837"/>
      <c r="DI127" s="837"/>
      <c r="DJ127" s="837"/>
      <c r="DK127" s="837"/>
      <c r="DL127" s="837" t="s">
        <v>121</v>
      </c>
      <c r="DM127" s="837"/>
      <c r="DN127" s="837"/>
      <c r="DO127" s="837"/>
      <c r="DP127" s="837"/>
      <c r="DQ127" s="837" t="s">
        <v>121</v>
      </c>
      <c r="DR127" s="837"/>
      <c r="DS127" s="837"/>
      <c r="DT127" s="837"/>
      <c r="DU127" s="837"/>
      <c r="DV127" s="814" t="s">
        <v>121</v>
      </c>
      <c r="DW127" s="814"/>
      <c r="DX127" s="814"/>
      <c r="DY127" s="814"/>
      <c r="DZ127" s="815"/>
    </row>
    <row r="128" spans="1:130" s="226" customFormat="1" ht="26.25" customHeight="1" thickBot="1" x14ac:dyDescent="0.2">
      <c r="A128" s="816" t="s">
        <v>470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471</v>
      </c>
      <c r="X128" s="818"/>
      <c r="Y128" s="818"/>
      <c r="Z128" s="819"/>
      <c r="AA128" s="820">
        <v>238180</v>
      </c>
      <c r="AB128" s="821"/>
      <c r="AC128" s="821"/>
      <c r="AD128" s="821"/>
      <c r="AE128" s="822"/>
      <c r="AF128" s="823">
        <v>235995</v>
      </c>
      <c r="AG128" s="821"/>
      <c r="AH128" s="821"/>
      <c r="AI128" s="821"/>
      <c r="AJ128" s="822"/>
      <c r="AK128" s="823">
        <v>223022</v>
      </c>
      <c r="AL128" s="821"/>
      <c r="AM128" s="821"/>
      <c r="AN128" s="821"/>
      <c r="AO128" s="822"/>
      <c r="AP128" s="824"/>
      <c r="AQ128" s="825"/>
      <c r="AR128" s="825"/>
      <c r="AS128" s="825"/>
      <c r="AT128" s="826"/>
      <c r="AU128" s="262"/>
      <c r="AV128" s="262"/>
      <c r="AW128" s="262"/>
      <c r="AX128" s="827" t="s">
        <v>472</v>
      </c>
      <c r="AY128" s="828"/>
      <c r="AZ128" s="828"/>
      <c r="BA128" s="828"/>
      <c r="BB128" s="828"/>
      <c r="BC128" s="828"/>
      <c r="BD128" s="828"/>
      <c r="BE128" s="829"/>
      <c r="BF128" s="806" t="s">
        <v>121</v>
      </c>
      <c r="BG128" s="807"/>
      <c r="BH128" s="807"/>
      <c r="BI128" s="807"/>
      <c r="BJ128" s="807"/>
      <c r="BK128" s="807"/>
      <c r="BL128" s="830"/>
      <c r="BM128" s="806">
        <v>13.6</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473</v>
      </c>
      <c r="CQ128" s="748"/>
      <c r="CR128" s="748"/>
      <c r="CS128" s="748"/>
      <c r="CT128" s="748"/>
      <c r="CU128" s="748"/>
      <c r="CV128" s="748"/>
      <c r="CW128" s="748"/>
      <c r="CX128" s="748"/>
      <c r="CY128" s="748"/>
      <c r="CZ128" s="748"/>
      <c r="DA128" s="748"/>
      <c r="DB128" s="748"/>
      <c r="DC128" s="748"/>
      <c r="DD128" s="748"/>
      <c r="DE128" s="748"/>
      <c r="DF128" s="749"/>
      <c r="DG128" s="810">
        <v>17150</v>
      </c>
      <c r="DH128" s="811"/>
      <c r="DI128" s="811"/>
      <c r="DJ128" s="811"/>
      <c r="DK128" s="811"/>
      <c r="DL128" s="811">
        <v>17150</v>
      </c>
      <c r="DM128" s="811"/>
      <c r="DN128" s="811"/>
      <c r="DO128" s="811"/>
      <c r="DP128" s="811"/>
      <c r="DQ128" s="811">
        <v>17150</v>
      </c>
      <c r="DR128" s="811"/>
      <c r="DS128" s="811"/>
      <c r="DT128" s="811"/>
      <c r="DU128" s="811"/>
      <c r="DV128" s="812">
        <v>0.2</v>
      </c>
      <c r="DW128" s="812"/>
      <c r="DX128" s="812"/>
      <c r="DY128" s="812"/>
      <c r="DZ128" s="813"/>
    </row>
    <row r="129" spans="1:131" s="226" customFormat="1" ht="26.25" customHeight="1" x14ac:dyDescent="0.15">
      <c r="A129" s="794" t="s">
        <v>98</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474</v>
      </c>
      <c r="X129" s="797"/>
      <c r="Y129" s="797"/>
      <c r="Z129" s="798"/>
      <c r="AA129" s="799">
        <v>9314832</v>
      </c>
      <c r="AB129" s="800"/>
      <c r="AC129" s="800"/>
      <c r="AD129" s="800"/>
      <c r="AE129" s="801"/>
      <c r="AF129" s="802">
        <v>8761945</v>
      </c>
      <c r="AG129" s="800"/>
      <c r="AH129" s="800"/>
      <c r="AI129" s="800"/>
      <c r="AJ129" s="801"/>
      <c r="AK129" s="802">
        <v>8610617</v>
      </c>
      <c r="AL129" s="800"/>
      <c r="AM129" s="800"/>
      <c r="AN129" s="800"/>
      <c r="AO129" s="801"/>
      <c r="AP129" s="803"/>
      <c r="AQ129" s="804"/>
      <c r="AR129" s="804"/>
      <c r="AS129" s="804"/>
      <c r="AT129" s="805"/>
      <c r="AU129" s="264"/>
      <c r="AV129" s="264"/>
      <c r="AW129" s="264"/>
      <c r="AX129" s="769" t="s">
        <v>475</v>
      </c>
      <c r="AY129" s="770"/>
      <c r="AZ129" s="770"/>
      <c r="BA129" s="770"/>
      <c r="BB129" s="770"/>
      <c r="BC129" s="770"/>
      <c r="BD129" s="770"/>
      <c r="BE129" s="771"/>
      <c r="BF129" s="789" t="s">
        <v>121</v>
      </c>
      <c r="BG129" s="790"/>
      <c r="BH129" s="790"/>
      <c r="BI129" s="790"/>
      <c r="BJ129" s="790"/>
      <c r="BK129" s="790"/>
      <c r="BL129" s="791"/>
      <c r="BM129" s="789">
        <v>18.600000000000001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476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477</v>
      </c>
      <c r="X130" s="797"/>
      <c r="Y130" s="797"/>
      <c r="Z130" s="798"/>
      <c r="AA130" s="799">
        <v>1796612</v>
      </c>
      <c r="AB130" s="800"/>
      <c r="AC130" s="800"/>
      <c r="AD130" s="800"/>
      <c r="AE130" s="801"/>
      <c r="AF130" s="802">
        <v>1598154</v>
      </c>
      <c r="AG130" s="800"/>
      <c r="AH130" s="800"/>
      <c r="AI130" s="800"/>
      <c r="AJ130" s="801"/>
      <c r="AK130" s="802">
        <v>1595388</v>
      </c>
      <c r="AL130" s="800"/>
      <c r="AM130" s="800"/>
      <c r="AN130" s="800"/>
      <c r="AO130" s="801"/>
      <c r="AP130" s="803"/>
      <c r="AQ130" s="804"/>
      <c r="AR130" s="804"/>
      <c r="AS130" s="804"/>
      <c r="AT130" s="805"/>
      <c r="AU130" s="264"/>
      <c r="AV130" s="264"/>
      <c r="AW130" s="264"/>
      <c r="AX130" s="769" t="s">
        <v>478</v>
      </c>
      <c r="AY130" s="770"/>
      <c r="AZ130" s="770"/>
      <c r="BA130" s="770"/>
      <c r="BB130" s="770"/>
      <c r="BC130" s="770"/>
      <c r="BD130" s="770"/>
      <c r="BE130" s="771"/>
      <c r="BF130" s="772">
        <v>14.1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479</v>
      </c>
      <c r="X131" s="780"/>
      <c r="Y131" s="780"/>
      <c r="Z131" s="781"/>
      <c r="AA131" s="782">
        <v>7518220</v>
      </c>
      <c r="AB131" s="783"/>
      <c r="AC131" s="783"/>
      <c r="AD131" s="783"/>
      <c r="AE131" s="784"/>
      <c r="AF131" s="785">
        <v>7163791</v>
      </c>
      <c r="AG131" s="783"/>
      <c r="AH131" s="783"/>
      <c r="AI131" s="783"/>
      <c r="AJ131" s="784"/>
      <c r="AK131" s="785">
        <v>7015229</v>
      </c>
      <c r="AL131" s="783"/>
      <c r="AM131" s="783"/>
      <c r="AN131" s="783"/>
      <c r="AO131" s="784"/>
      <c r="AP131" s="786"/>
      <c r="AQ131" s="787"/>
      <c r="AR131" s="787"/>
      <c r="AS131" s="787"/>
      <c r="AT131" s="788"/>
      <c r="AU131" s="264"/>
      <c r="AV131" s="264"/>
      <c r="AW131" s="264"/>
      <c r="AX131" s="747" t="s">
        <v>480</v>
      </c>
      <c r="AY131" s="748"/>
      <c r="AZ131" s="748"/>
      <c r="BA131" s="748"/>
      <c r="BB131" s="748"/>
      <c r="BC131" s="748"/>
      <c r="BD131" s="748"/>
      <c r="BE131" s="749"/>
      <c r="BF131" s="750">
        <v>144.5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482</v>
      </c>
      <c r="W132" s="760"/>
      <c r="X132" s="760"/>
      <c r="Y132" s="760"/>
      <c r="Z132" s="761"/>
      <c r="AA132" s="762">
        <v>14.34225122</v>
      </c>
      <c r="AB132" s="763"/>
      <c r="AC132" s="763"/>
      <c r="AD132" s="763"/>
      <c r="AE132" s="764"/>
      <c r="AF132" s="765">
        <v>13.764611500000001</v>
      </c>
      <c r="AG132" s="763"/>
      <c r="AH132" s="763"/>
      <c r="AI132" s="763"/>
      <c r="AJ132" s="764"/>
      <c r="AK132" s="765">
        <v>14.196842330000001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483</v>
      </c>
      <c r="W133" s="739"/>
      <c r="X133" s="739"/>
      <c r="Y133" s="739"/>
      <c r="Z133" s="740"/>
      <c r="AA133" s="741">
        <v>16.899999999999999</v>
      </c>
      <c r="AB133" s="742"/>
      <c r="AC133" s="742"/>
      <c r="AD133" s="742"/>
      <c r="AE133" s="743"/>
      <c r="AF133" s="741">
        <v>15.2</v>
      </c>
      <c r="AG133" s="742"/>
      <c r="AH133" s="742"/>
      <c r="AI133" s="742"/>
      <c r="AJ133" s="743"/>
      <c r="AK133" s="741">
        <v>14.1</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sX7lAoGDm1GC/ezxTbTQi+QnjEzyrdAaUlHhU01RQ/gTRi8eJBo3GdMiiaDPXIJ5cZ5epBzEB2XEytG0Mkn1A==" saltValue="lhDJsN2WOkmzHomxjRoF5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CXujg8dk6iMXbo+tlHdU6EWscGIkwXlVAxu9xcO+NKwsrWLm4mFTZVoXK52hRfxIn1ezvHzLts1xikYu79/9w==" saltValue="ul5Fpr5g6XJ9YCyIBADKC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j9PxMvXwxRFKDuLvDb6EKxuvKZu5s6ij4LWr5gsbKD8kfrvv+GV7cM+SwFPTDCX0fZqw7p0W2GtNC7lj6nD9g==" saltValue="9mdZCQ9vjZSZwQ/HkK63L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492</v>
      </c>
      <c r="AL9" s="1169"/>
      <c r="AM9" s="1169"/>
      <c r="AN9" s="1170"/>
      <c r="AO9" s="292">
        <v>2513678</v>
      </c>
      <c r="AP9" s="292">
        <v>113173</v>
      </c>
      <c r="AQ9" s="293">
        <v>89546</v>
      </c>
      <c r="AR9" s="294">
        <v>26.4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493</v>
      </c>
      <c r="AL10" s="1169"/>
      <c r="AM10" s="1169"/>
      <c r="AN10" s="1170"/>
      <c r="AO10" s="295">
        <v>349999</v>
      </c>
      <c r="AP10" s="295">
        <v>15758</v>
      </c>
      <c r="AQ10" s="296">
        <v>7518</v>
      </c>
      <c r="AR10" s="297">
        <v>109.6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494</v>
      </c>
      <c r="AL11" s="1169"/>
      <c r="AM11" s="1169"/>
      <c r="AN11" s="1170"/>
      <c r="AO11" s="295">
        <v>5100</v>
      </c>
      <c r="AP11" s="295">
        <v>230</v>
      </c>
      <c r="AQ11" s="296">
        <v>9181</v>
      </c>
      <c r="AR11" s="297">
        <v>-97.5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495</v>
      </c>
      <c r="AL12" s="1169"/>
      <c r="AM12" s="1169"/>
      <c r="AN12" s="1170"/>
      <c r="AO12" s="295">
        <v>42512</v>
      </c>
      <c r="AP12" s="295">
        <v>1914</v>
      </c>
      <c r="AQ12" s="296">
        <v>1021</v>
      </c>
      <c r="AR12" s="297">
        <v>87.5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496</v>
      </c>
      <c r="AL13" s="1169"/>
      <c r="AM13" s="1169"/>
      <c r="AN13" s="1170"/>
      <c r="AO13" s="295" t="s">
        <v>497</v>
      </c>
      <c r="AP13" s="295" t="s">
        <v>497</v>
      </c>
      <c r="AQ13" s="296">
        <v>11</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498</v>
      </c>
      <c r="AL14" s="1169"/>
      <c r="AM14" s="1169"/>
      <c r="AN14" s="1170"/>
      <c r="AO14" s="295">
        <v>167159</v>
      </c>
      <c r="AP14" s="295">
        <v>7526</v>
      </c>
      <c r="AQ14" s="296">
        <v>4082</v>
      </c>
      <c r="AR14" s="297">
        <v>84.4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499</v>
      </c>
      <c r="AL15" s="1169"/>
      <c r="AM15" s="1169"/>
      <c r="AN15" s="1170"/>
      <c r="AO15" s="295">
        <v>15373</v>
      </c>
      <c r="AP15" s="295">
        <v>692</v>
      </c>
      <c r="AQ15" s="296">
        <v>2228</v>
      </c>
      <c r="AR15" s="297">
        <v>-68.900000000000006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500</v>
      </c>
      <c r="AL16" s="1172"/>
      <c r="AM16" s="1172"/>
      <c r="AN16" s="1173"/>
      <c r="AO16" s="295">
        <v>-257562</v>
      </c>
      <c r="AP16" s="295">
        <v>-11596</v>
      </c>
      <c r="AQ16" s="296">
        <v>-8980</v>
      </c>
      <c r="AR16" s="297">
        <v>29.1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2836259</v>
      </c>
      <c r="AP17" s="295">
        <v>127696</v>
      </c>
      <c r="AQ17" s="296">
        <v>104606</v>
      </c>
      <c r="AR17" s="297">
        <v>22.1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505</v>
      </c>
      <c r="AL21" s="1166"/>
      <c r="AM21" s="1166"/>
      <c r="AN21" s="1167"/>
      <c r="AO21" s="307">
        <v>12.97</v>
      </c>
      <c r="AP21" s="308">
        <v>10.09</v>
      </c>
      <c r="AQ21" s="309">
        <v>2.88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506</v>
      </c>
      <c r="AL22" s="1166"/>
      <c r="AM22" s="1166"/>
      <c r="AN22" s="1167"/>
      <c r="AO22" s="312">
        <v>96.4</v>
      </c>
      <c r="AP22" s="313">
        <v>97.8</v>
      </c>
      <c r="AQ22" s="314">
        <v>-1.4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511</v>
      </c>
      <c r="AL32" s="1157"/>
      <c r="AM32" s="1157"/>
      <c r="AN32" s="1158"/>
      <c r="AO32" s="322">
        <v>2081325</v>
      </c>
      <c r="AP32" s="322">
        <v>93707</v>
      </c>
      <c r="AQ32" s="323">
        <v>67805</v>
      </c>
      <c r="AR32" s="324">
        <v>38.200000000000003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512</v>
      </c>
      <c r="AL33" s="1157"/>
      <c r="AM33" s="1157"/>
      <c r="AN33" s="1158"/>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513</v>
      </c>
      <c r="AL34" s="1157"/>
      <c r="AM34" s="1157"/>
      <c r="AN34" s="1158"/>
      <c r="AO34" s="322" t="s">
        <v>497</v>
      </c>
      <c r="AP34" s="322" t="s">
        <v>497</v>
      </c>
      <c r="AQ34" s="323">
        <v>11</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514</v>
      </c>
      <c r="AL35" s="1157"/>
      <c r="AM35" s="1157"/>
      <c r="AN35" s="1158"/>
      <c r="AO35" s="322">
        <v>703792</v>
      </c>
      <c r="AP35" s="322">
        <v>31687</v>
      </c>
      <c r="AQ35" s="323">
        <v>18110</v>
      </c>
      <c r="AR35" s="324">
        <v>75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515</v>
      </c>
      <c r="AL36" s="1157"/>
      <c r="AM36" s="1157"/>
      <c r="AN36" s="1158"/>
      <c r="AO36" s="322" t="s">
        <v>497</v>
      </c>
      <c r="AP36" s="322" t="s">
        <v>497</v>
      </c>
      <c r="AQ36" s="323">
        <v>2781</v>
      </c>
      <c r="AR36" s="324" t="s">
        <v>497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516</v>
      </c>
      <c r="AL37" s="1157"/>
      <c r="AM37" s="1157"/>
      <c r="AN37" s="1158"/>
      <c r="AO37" s="322">
        <v>28795</v>
      </c>
      <c r="AP37" s="322">
        <v>1296</v>
      </c>
      <c r="AQ37" s="323">
        <v>1073</v>
      </c>
      <c r="AR37" s="324">
        <v>20.8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517</v>
      </c>
      <c r="AL38" s="1160"/>
      <c r="AM38" s="1160"/>
      <c r="AN38" s="1161"/>
      <c r="AO38" s="325">
        <v>439</v>
      </c>
      <c r="AP38" s="325">
        <v>20</v>
      </c>
      <c r="AQ38" s="326">
        <v>5</v>
      </c>
      <c r="AR38" s="314">
        <v>300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518</v>
      </c>
      <c r="AL39" s="1160"/>
      <c r="AM39" s="1160"/>
      <c r="AN39" s="1161"/>
      <c r="AO39" s="322">
        <v>-223022</v>
      </c>
      <c r="AP39" s="322">
        <v>-10041</v>
      </c>
      <c r="AQ39" s="323">
        <v>-3858</v>
      </c>
      <c r="AR39" s="324">
        <v>160.30000000000001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519</v>
      </c>
      <c r="AL40" s="1157"/>
      <c r="AM40" s="1157"/>
      <c r="AN40" s="1158"/>
      <c r="AO40" s="322">
        <v>-1595388</v>
      </c>
      <c r="AP40" s="322">
        <v>-71829</v>
      </c>
      <c r="AQ40" s="323">
        <v>-59194</v>
      </c>
      <c r="AR40" s="324">
        <v>21.3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995941</v>
      </c>
      <c r="AP41" s="322">
        <v>44840</v>
      </c>
      <c r="AQ41" s="323">
        <v>26732</v>
      </c>
      <c r="AR41" s="324">
        <v>67.7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487</v>
      </c>
      <c r="AN49" s="1151" t="s">
        <v>523</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1115724</v>
      </c>
      <c r="AN51" s="344">
        <v>45562</v>
      </c>
      <c r="AO51" s="345">
        <v>21.9</v>
      </c>
      <c r="AP51" s="346">
        <v>90961</v>
      </c>
      <c r="AQ51" s="347">
        <v>20.100000000000001</v>
      </c>
      <c r="AR51" s="348">
        <v>1.8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867120</v>
      </c>
      <c r="AN52" s="352">
        <v>35410</v>
      </c>
      <c r="AO52" s="353">
        <v>36.200000000000003</v>
      </c>
      <c r="AP52" s="354">
        <v>37720</v>
      </c>
      <c r="AQ52" s="355">
        <v>7.1</v>
      </c>
      <c r="AR52" s="356">
        <v>29.1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1764136</v>
      </c>
      <c r="AN53" s="344">
        <v>73555</v>
      </c>
      <c r="AO53" s="345">
        <v>61.4</v>
      </c>
      <c r="AP53" s="346">
        <v>106614</v>
      </c>
      <c r="AQ53" s="347">
        <v>17.2</v>
      </c>
      <c r="AR53" s="348">
        <v>44.2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1050950</v>
      </c>
      <c r="AN54" s="352">
        <v>43819</v>
      </c>
      <c r="AO54" s="353">
        <v>23.7</v>
      </c>
      <c r="AP54" s="354">
        <v>45545</v>
      </c>
      <c r="AQ54" s="355">
        <v>20.7</v>
      </c>
      <c r="AR54" s="356">
        <v>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1335669</v>
      </c>
      <c r="AN55" s="344">
        <v>57104</v>
      </c>
      <c r="AO55" s="345">
        <v>-22.4</v>
      </c>
      <c r="AP55" s="346">
        <v>85459</v>
      </c>
      <c r="AQ55" s="347">
        <v>-19.8</v>
      </c>
      <c r="AR55" s="348">
        <v>-2.6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808108</v>
      </c>
      <c r="AN56" s="352">
        <v>34549</v>
      </c>
      <c r="AO56" s="353">
        <v>-21.2</v>
      </c>
      <c r="AP56" s="354">
        <v>44378</v>
      </c>
      <c r="AQ56" s="355">
        <v>-2.6</v>
      </c>
      <c r="AR56" s="356">
        <v>-18.600000000000001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982823</v>
      </c>
      <c r="AN57" s="344">
        <v>43250</v>
      </c>
      <c r="AO57" s="345">
        <v>-24.3</v>
      </c>
      <c r="AP57" s="346">
        <v>83280</v>
      </c>
      <c r="AQ57" s="347">
        <v>-2.5</v>
      </c>
      <c r="AR57" s="348">
        <v>-21.8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573561</v>
      </c>
      <c r="AN58" s="352">
        <v>25240</v>
      </c>
      <c r="AO58" s="353">
        <v>-26.9</v>
      </c>
      <c r="AP58" s="354">
        <v>43123</v>
      </c>
      <c r="AQ58" s="355">
        <v>-2.8</v>
      </c>
      <c r="AR58" s="356">
        <v>-24.1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814492</v>
      </c>
      <c r="AN59" s="344">
        <v>36671</v>
      </c>
      <c r="AO59" s="345">
        <v>-15.2</v>
      </c>
      <c r="AP59" s="346">
        <v>88968</v>
      </c>
      <c r="AQ59" s="347">
        <v>6.8</v>
      </c>
      <c r="AR59" s="348">
        <v>-22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519071</v>
      </c>
      <c r="AN60" s="352">
        <v>23370</v>
      </c>
      <c r="AO60" s="353">
        <v>-7.4</v>
      </c>
      <c r="AP60" s="354">
        <v>45482</v>
      </c>
      <c r="AQ60" s="355">
        <v>5.5</v>
      </c>
      <c r="AR60" s="356">
        <v>-12.9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1202569</v>
      </c>
      <c r="AN61" s="359">
        <v>51228</v>
      </c>
      <c r="AO61" s="360">
        <v>4.3</v>
      </c>
      <c r="AP61" s="361">
        <v>91056</v>
      </c>
      <c r="AQ61" s="362">
        <v>4.4000000000000004</v>
      </c>
      <c r="AR61" s="348">
        <v>-0.1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763762</v>
      </c>
      <c r="AN62" s="352">
        <v>32478</v>
      </c>
      <c r="AO62" s="353">
        <v>0.9</v>
      </c>
      <c r="AP62" s="354">
        <v>43250</v>
      </c>
      <c r="AQ62" s="355">
        <v>5.6</v>
      </c>
      <c r="AR62" s="356">
        <v>-4.7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cWlKjeI6/o3pilJZS8Jo+7HwaVwmPaQf+OJnLy7jBDatVPBy5FAdfHOa4KwwxYFGSLZRtiX/TiDLqeqcqTFYFw==" saltValue="KmQ2M232eOkuSwj9SO/3u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VJ9KcPh2V72bLjZYLdmCIU2Ap+bU5GG1lHTECcdNWW2O7L046Zx8UINwSPknNLE4HedTrXzvx0A9MgP3iRX/g==" saltValue="nmzV71NOaxscAIESncyIA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E+OFnF4mtqzVV3lOT1UHFKU5Tj+fJZBGJpsVOnqjFV0rrF7dlxK2A2AcK+3u/NFL1+jf041+D0E8yWIX6aSHw==" saltValue="c0mi898n0DeWLbNrMzSnL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174" t="s">
        <v>3</v>
      </c>
      <c r="D47" s="1174"/>
      <c r="E47" s="1175"/>
      <c r="F47" s="11">
        <v>5.81</v>
      </c>
      <c r="G47" s="12">
        <v>3.99</v>
      </c>
      <c r="H47" s="12">
        <v>5.05</v>
      </c>
      <c r="I47" s="12">
        <v>8.64</v>
      </c>
      <c r="J47" s="13">
        <v>9.99</v>
      </c>
    </row>
    <row r="48" spans="2:10" ht="57.75" customHeight="1" x14ac:dyDescent="0.15">
      <c r="B48" s="14"/>
      <c r="C48" s="1176" t="s">
        <v>4</v>
      </c>
      <c r="D48" s="1176"/>
      <c r="E48" s="1177"/>
      <c r="F48" s="15">
        <v>2.37</v>
      </c>
      <c r="G48" s="16">
        <v>2.2999999999999998</v>
      </c>
      <c r="H48" s="16">
        <v>6.11</v>
      </c>
      <c r="I48" s="16">
        <v>4.8600000000000003</v>
      </c>
      <c r="J48" s="17">
        <v>0.1</v>
      </c>
    </row>
    <row r="49" spans="2:10" ht="57.75" customHeight="1" thickBot="1" x14ac:dyDescent="0.2">
      <c r="B49" s="18"/>
      <c r="C49" s="1178" t="s">
        <v>5</v>
      </c>
      <c r="D49" s="1178"/>
      <c r="E49" s="1179"/>
      <c r="F49" s="19">
        <v>2.09</v>
      </c>
      <c r="G49" s="20" t="s">
        <v>544</v>
      </c>
      <c r="H49" s="20">
        <v>5</v>
      </c>
      <c r="I49" s="20">
        <v>1.63</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HZQmzQqqeQD+7YP7LTLRzlH0+Eh2pHq/72doWnUGSCZU2IU0L+TtWD9VBkszqVz92W/RGcgFWNkp17gEUBUIw==" saltValue="daqVufJPDhvmh/qUOTsuc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186" t="s">
        <v>546</v>
      </c>
      <c r="D34" s="1186"/>
      <c r="E34" s="1187"/>
      <c r="F34" s="32" t="s">
        <v>547</v>
      </c>
      <c r="G34" s="33" t="s">
        <v>548</v>
      </c>
      <c r="H34" s="33">
        <v>1.46</v>
      </c>
      <c r="I34" s="33">
        <v>2.82</v>
      </c>
      <c r="J34" s="34">
        <v>3.6</v>
      </c>
      <c r="K34" s="22"/>
      <c r="L34" s="22"/>
      <c r="M34" s="22"/>
      <c r="N34" s="22"/>
      <c r="O34" s="22"/>
      <c r="P34" s="22"/>
    </row>
    <row r="35" spans="1:16" ht="39" customHeight="1" x14ac:dyDescent="0.15">
      <c r="A35" s="22"/>
      <c r="B35" s="35"/>
      <c r="C35" s="1180" t="s">
        <v>549</v>
      </c>
      <c r="D35" s="1181"/>
      <c r="E35" s="1182"/>
      <c r="F35" s="36" t="s">
        <v>550</v>
      </c>
      <c r="G35" s="37">
        <v>0.1</v>
      </c>
      <c r="H35" s="37">
        <v>0.2</v>
      </c>
      <c r="I35" s="37">
        <v>0.74</v>
      </c>
      <c r="J35" s="38">
        <v>1.1399999999999999</v>
      </c>
      <c r="K35" s="22"/>
      <c r="L35" s="22"/>
      <c r="M35" s="22"/>
      <c r="N35" s="22"/>
      <c r="O35" s="22"/>
      <c r="P35" s="22"/>
    </row>
    <row r="36" spans="1:16" ht="39" customHeight="1" x14ac:dyDescent="0.15">
      <c r="A36" s="22"/>
      <c r="B36" s="35"/>
      <c r="C36" s="1180" t="s">
        <v>551</v>
      </c>
      <c r="D36" s="1181"/>
      <c r="E36" s="1182"/>
      <c r="F36" s="36">
        <v>0</v>
      </c>
      <c r="G36" s="37">
        <v>0</v>
      </c>
      <c r="H36" s="37">
        <v>0.74</v>
      </c>
      <c r="I36" s="37">
        <v>1.17</v>
      </c>
      <c r="J36" s="38">
        <v>0.54</v>
      </c>
      <c r="K36" s="22"/>
      <c r="L36" s="22"/>
      <c r="M36" s="22"/>
      <c r="N36" s="22"/>
      <c r="O36" s="22"/>
      <c r="P36" s="22"/>
    </row>
    <row r="37" spans="1:16" ht="39" customHeight="1" x14ac:dyDescent="0.15">
      <c r="A37" s="22"/>
      <c r="B37" s="35"/>
      <c r="C37" s="1180" t="s">
        <v>552</v>
      </c>
      <c r="D37" s="1181"/>
      <c r="E37" s="1182"/>
      <c r="F37" s="36">
        <v>1.03</v>
      </c>
      <c r="G37" s="37">
        <v>0.77</v>
      </c>
      <c r="H37" s="37">
        <v>0.53</v>
      </c>
      <c r="I37" s="37">
        <v>0.31</v>
      </c>
      <c r="J37" s="38">
        <v>0.38</v>
      </c>
      <c r="K37" s="22"/>
      <c r="L37" s="22"/>
      <c r="M37" s="22"/>
      <c r="N37" s="22"/>
      <c r="O37" s="22"/>
      <c r="P37" s="22"/>
    </row>
    <row r="38" spans="1:16" ht="39" customHeight="1" x14ac:dyDescent="0.15">
      <c r="A38" s="22"/>
      <c r="B38" s="35"/>
      <c r="C38" s="1180" t="s">
        <v>553</v>
      </c>
      <c r="D38" s="1181"/>
      <c r="E38" s="1182"/>
      <c r="F38" s="36">
        <v>2.36</v>
      </c>
      <c r="G38" s="37">
        <v>2.29</v>
      </c>
      <c r="H38" s="37">
        <v>6.11</v>
      </c>
      <c r="I38" s="37">
        <v>4.8600000000000003</v>
      </c>
      <c r="J38" s="38">
        <v>0.1</v>
      </c>
      <c r="K38" s="22"/>
      <c r="L38" s="22"/>
      <c r="M38" s="22"/>
      <c r="N38" s="22"/>
      <c r="O38" s="22"/>
      <c r="P38" s="22"/>
    </row>
    <row r="39" spans="1:16" ht="39" customHeight="1" x14ac:dyDescent="0.15">
      <c r="A39" s="22"/>
      <c r="B39" s="35"/>
      <c r="C39" s="1180" t="s">
        <v>554</v>
      </c>
      <c r="D39" s="1181"/>
      <c r="E39" s="1182"/>
      <c r="F39" s="36">
        <v>0.01</v>
      </c>
      <c r="G39" s="37">
        <v>0</v>
      </c>
      <c r="H39" s="37">
        <v>0.01</v>
      </c>
      <c r="I39" s="37">
        <v>0.01</v>
      </c>
      <c r="J39" s="38">
        <v>0.03</v>
      </c>
      <c r="K39" s="22"/>
      <c r="L39" s="22"/>
      <c r="M39" s="22"/>
      <c r="N39" s="22"/>
      <c r="O39" s="22"/>
      <c r="P39" s="22"/>
    </row>
    <row r="40" spans="1:16" ht="39" customHeight="1" x14ac:dyDescent="0.15">
      <c r="A40" s="22"/>
      <c r="B40" s="35"/>
      <c r="C40" s="1180" t="s">
        <v>555</v>
      </c>
      <c r="D40" s="1181"/>
      <c r="E40" s="1182"/>
      <c r="F40" s="36">
        <v>0</v>
      </c>
      <c r="G40" s="37">
        <v>0</v>
      </c>
      <c r="H40" s="37">
        <v>0</v>
      </c>
      <c r="I40" s="37">
        <v>0</v>
      </c>
      <c r="J40" s="38">
        <v>0</v>
      </c>
      <c r="K40" s="22"/>
      <c r="L40" s="22"/>
      <c r="M40" s="22"/>
      <c r="N40" s="22"/>
      <c r="O40" s="22"/>
      <c r="P40" s="22"/>
    </row>
    <row r="41" spans="1:16" ht="39" customHeight="1" x14ac:dyDescent="0.15">
      <c r="A41" s="22"/>
      <c r="B41" s="35"/>
      <c r="C41" s="1180" t="s">
        <v>556</v>
      </c>
      <c r="D41" s="1181"/>
      <c r="E41" s="1182"/>
      <c r="F41" s="36">
        <v>0.22</v>
      </c>
      <c r="G41" s="37">
        <v>0.15</v>
      </c>
      <c r="H41" s="37">
        <v>0</v>
      </c>
      <c r="I41" s="37">
        <v>0</v>
      </c>
      <c r="J41" s="38">
        <v>0</v>
      </c>
      <c r="K41" s="22"/>
      <c r="L41" s="22"/>
      <c r="M41" s="22"/>
      <c r="N41" s="22"/>
      <c r="O41" s="22"/>
      <c r="P41" s="22"/>
    </row>
    <row r="42" spans="1:16" ht="39" customHeight="1" x14ac:dyDescent="0.15">
      <c r="A42" s="22"/>
      <c r="B42" s="39"/>
      <c r="C42" s="1180" t="s">
        <v>557</v>
      </c>
      <c r="D42" s="1181"/>
      <c r="E42" s="1182"/>
      <c r="F42" s="36" t="s">
        <v>497</v>
      </c>
      <c r="G42" s="37" t="s">
        <v>497</v>
      </c>
      <c r="H42" s="37" t="s">
        <v>497</v>
      </c>
      <c r="I42" s="37" t="s">
        <v>497</v>
      </c>
      <c r="J42" s="38" t="s">
        <v>497</v>
      </c>
      <c r="K42" s="22"/>
      <c r="L42" s="22"/>
      <c r="M42" s="22"/>
      <c r="N42" s="22"/>
      <c r="O42" s="22"/>
      <c r="P42" s="22"/>
    </row>
    <row r="43" spans="1:16" ht="39" customHeight="1" thickBot="1" x14ac:dyDescent="0.2">
      <c r="A43" s="22"/>
      <c r="B43" s="40"/>
      <c r="C43" s="1183" t="s">
        <v>558</v>
      </c>
      <c r="D43" s="1184"/>
      <c r="E43" s="118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XtSca9bxBnaAXQNPDvITMXSFr18odYyn0vKKvr7jOmrwlKRirl1+F+9mTXMujJSl4lBNW8mdFAqe7UYlAjzNg==" saltValue="PVgjOz03/9N7j09oQqh+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2512</v>
      </c>
      <c r="L45" s="60">
        <v>2380</v>
      </c>
      <c r="M45" s="60">
        <v>2267</v>
      </c>
      <c r="N45" s="60">
        <v>2099</v>
      </c>
      <c r="O45" s="61">
        <v>2081</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497</v>
      </c>
      <c r="L46" s="64" t="s">
        <v>497</v>
      </c>
      <c r="M46" s="64" t="s">
        <v>497</v>
      </c>
      <c r="N46" s="64" t="s">
        <v>497</v>
      </c>
      <c r="O46" s="65" t="s">
        <v>497</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497</v>
      </c>
      <c r="L47" s="64" t="s">
        <v>497</v>
      </c>
      <c r="M47" s="64" t="s">
        <v>497</v>
      </c>
      <c r="N47" s="64" t="s">
        <v>497</v>
      </c>
      <c r="O47" s="65" t="s">
        <v>497</v>
      </c>
      <c r="P47" s="48"/>
      <c r="Q47" s="48"/>
      <c r="R47" s="48"/>
      <c r="S47" s="48"/>
      <c r="T47" s="48"/>
      <c r="U47" s="48"/>
    </row>
    <row r="48" spans="1:21" ht="30.75" customHeight="1" x14ac:dyDescent="0.15">
      <c r="A48" s="48"/>
      <c r="B48" s="1198"/>
      <c r="C48" s="1199"/>
      <c r="D48" s="62"/>
      <c r="E48" s="1190" t="s">
        <v>14</v>
      </c>
      <c r="F48" s="1190"/>
      <c r="G48" s="1190"/>
      <c r="H48" s="1190"/>
      <c r="I48" s="1190"/>
      <c r="J48" s="1191"/>
      <c r="K48" s="63">
        <v>829</v>
      </c>
      <c r="L48" s="64">
        <v>820</v>
      </c>
      <c r="M48" s="64">
        <v>814</v>
      </c>
      <c r="N48" s="64">
        <v>693</v>
      </c>
      <c r="O48" s="65">
        <v>704</v>
      </c>
      <c r="P48" s="48"/>
      <c r="Q48" s="48"/>
      <c r="R48" s="48"/>
      <c r="S48" s="48"/>
      <c r="T48" s="48"/>
      <c r="U48" s="48"/>
    </row>
    <row r="49" spans="1:21" ht="30.75" customHeight="1" x14ac:dyDescent="0.15">
      <c r="A49" s="48"/>
      <c r="B49" s="1198"/>
      <c r="C49" s="1199"/>
      <c r="D49" s="62"/>
      <c r="E49" s="1190" t="s">
        <v>15</v>
      </c>
      <c r="F49" s="1190"/>
      <c r="G49" s="1190"/>
      <c r="H49" s="1190"/>
      <c r="I49" s="1190"/>
      <c r="J49" s="1191"/>
      <c r="K49" s="63" t="s">
        <v>497</v>
      </c>
      <c r="L49" s="64" t="s">
        <v>497</v>
      </c>
      <c r="M49" s="64" t="s">
        <v>497</v>
      </c>
      <c r="N49" s="64" t="s">
        <v>497</v>
      </c>
      <c r="O49" s="65" t="s">
        <v>497</v>
      </c>
      <c r="P49" s="48"/>
      <c r="Q49" s="48"/>
      <c r="R49" s="48"/>
      <c r="S49" s="48"/>
      <c r="T49" s="48"/>
      <c r="U49" s="48"/>
    </row>
    <row r="50" spans="1:21" ht="30.75" customHeight="1" x14ac:dyDescent="0.15">
      <c r="A50" s="48"/>
      <c r="B50" s="1198"/>
      <c r="C50" s="1199"/>
      <c r="D50" s="62"/>
      <c r="E50" s="1190" t="s">
        <v>16</v>
      </c>
      <c r="F50" s="1190"/>
      <c r="G50" s="1190"/>
      <c r="H50" s="1190"/>
      <c r="I50" s="1190"/>
      <c r="J50" s="1191"/>
      <c r="K50" s="63">
        <v>229</v>
      </c>
      <c r="L50" s="64">
        <v>228</v>
      </c>
      <c r="M50" s="64">
        <v>29</v>
      </c>
      <c r="N50" s="64">
        <v>27</v>
      </c>
      <c r="O50" s="65">
        <v>29</v>
      </c>
      <c r="P50" s="48"/>
      <c r="Q50" s="48"/>
      <c r="R50" s="48"/>
      <c r="S50" s="48"/>
      <c r="T50" s="48"/>
      <c r="U50" s="48"/>
    </row>
    <row r="51" spans="1:21" ht="30.75" customHeight="1" x14ac:dyDescent="0.15">
      <c r="A51" s="48"/>
      <c r="B51" s="1200"/>
      <c r="C51" s="1201"/>
      <c r="D51" s="66"/>
      <c r="E51" s="1190" t="s">
        <v>17</v>
      </c>
      <c r="F51" s="1190"/>
      <c r="G51" s="1190"/>
      <c r="H51" s="1190"/>
      <c r="I51" s="1190"/>
      <c r="J51" s="1191"/>
      <c r="K51" s="63">
        <v>1</v>
      </c>
      <c r="L51" s="64">
        <v>1</v>
      </c>
      <c r="M51" s="64">
        <v>3</v>
      </c>
      <c r="N51" s="64">
        <v>1</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2155</v>
      </c>
      <c r="L52" s="64">
        <v>2146</v>
      </c>
      <c r="M52" s="64">
        <v>2034</v>
      </c>
      <c r="N52" s="64">
        <v>1834</v>
      </c>
      <c r="O52" s="65">
        <v>1819</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1416</v>
      </c>
      <c r="L53" s="69">
        <v>1283</v>
      </c>
      <c r="M53" s="69">
        <v>1079</v>
      </c>
      <c r="N53" s="69">
        <v>986</v>
      </c>
      <c r="O53" s="70">
        <v>995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vEEMSimACygbu92SnoGCPCSn7ICawEHN2E69hN6r029sTiQT3i8bed8iboobIEMXti0SsvmcRaWSLwGotG3Pg==" saltValue="r/6jEyEH2mS779/87NnKS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539</v>
      </c>
      <c r="J40" s="79" t="s">
        <v>540</v>
      </c>
      <c r="K40" s="79" t="s">
        <v>541</v>
      </c>
      <c r="L40" s="79" t="s">
        <v>542</v>
      </c>
      <c r="M40" s="80" t="s">
        <v>543</v>
      </c>
    </row>
    <row r="41" spans="2:13" ht="27.75" customHeight="1" x14ac:dyDescent="0.15">
      <c r="B41" s="1216" t="s">
        <v>23</v>
      </c>
      <c r="C41" s="1217"/>
      <c r="D41" s="81"/>
      <c r="E41" s="1218" t="s">
        <v>24</v>
      </c>
      <c r="F41" s="1218"/>
      <c r="G41" s="1218"/>
      <c r="H41" s="1219"/>
      <c r="I41" s="82">
        <v>18315</v>
      </c>
      <c r="J41" s="83">
        <v>17836</v>
      </c>
      <c r="K41" s="83">
        <v>18578</v>
      </c>
      <c r="L41" s="83">
        <v>17695</v>
      </c>
      <c r="M41" s="84">
        <v>16850</v>
      </c>
    </row>
    <row r="42" spans="2:13" ht="27.75" customHeight="1" x14ac:dyDescent="0.15">
      <c r="B42" s="1206"/>
      <c r="C42" s="1207"/>
      <c r="D42" s="85"/>
      <c r="E42" s="1210" t="s">
        <v>25</v>
      </c>
      <c r="F42" s="1210"/>
      <c r="G42" s="1210"/>
      <c r="H42" s="1211"/>
      <c r="I42" s="86">
        <v>780</v>
      </c>
      <c r="J42" s="87">
        <v>560</v>
      </c>
      <c r="K42" s="87">
        <v>96</v>
      </c>
      <c r="L42" s="87">
        <v>71</v>
      </c>
      <c r="M42" s="88">
        <v>45</v>
      </c>
    </row>
    <row r="43" spans="2:13" ht="27.75" customHeight="1" x14ac:dyDescent="0.15">
      <c r="B43" s="1206"/>
      <c r="C43" s="1207"/>
      <c r="D43" s="85"/>
      <c r="E43" s="1210" t="s">
        <v>26</v>
      </c>
      <c r="F43" s="1210"/>
      <c r="G43" s="1210"/>
      <c r="H43" s="1211"/>
      <c r="I43" s="86">
        <v>11018</v>
      </c>
      <c r="J43" s="87">
        <v>10487</v>
      </c>
      <c r="K43" s="87">
        <v>10036</v>
      </c>
      <c r="L43" s="87">
        <v>9566</v>
      </c>
      <c r="M43" s="88">
        <v>9254</v>
      </c>
    </row>
    <row r="44" spans="2:13" ht="27.75" customHeight="1" x14ac:dyDescent="0.15">
      <c r="B44" s="1206"/>
      <c r="C44" s="1207"/>
      <c r="D44" s="85"/>
      <c r="E44" s="1210" t="s">
        <v>27</v>
      </c>
      <c r="F44" s="1210"/>
      <c r="G44" s="1210"/>
      <c r="H44" s="1211"/>
      <c r="I44" s="86" t="s">
        <v>497</v>
      </c>
      <c r="J44" s="87" t="s">
        <v>497</v>
      </c>
      <c r="K44" s="87" t="s">
        <v>497</v>
      </c>
      <c r="L44" s="87" t="s">
        <v>497</v>
      </c>
      <c r="M44" s="88" t="s">
        <v>497</v>
      </c>
    </row>
    <row r="45" spans="2:13" ht="27.75" customHeight="1" x14ac:dyDescent="0.15">
      <c r="B45" s="1206"/>
      <c r="C45" s="1207"/>
      <c r="D45" s="85"/>
      <c r="E45" s="1210" t="s">
        <v>28</v>
      </c>
      <c r="F45" s="1210"/>
      <c r="G45" s="1210"/>
      <c r="H45" s="1211"/>
      <c r="I45" s="86">
        <v>4470</v>
      </c>
      <c r="J45" s="87">
        <v>4163</v>
      </c>
      <c r="K45" s="87">
        <v>4003</v>
      </c>
      <c r="L45" s="87">
        <v>3902</v>
      </c>
      <c r="M45" s="88">
        <v>3749</v>
      </c>
    </row>
    <row r="46" spans="2:13" ht="27.75" customHeight="1" x14ac:dyDescent="0.15">
      <c r="B46" s="1206"/>
      <c r="C46" s="1207"/>
      <c r="D46" s="89"/>
      <c r="E46" s="1210" t="s">
        <v>29</v>
      </c>
      <c r="F46" s="1210"/>
      <c r="G46" s="1210"/>
      <c r="H46" s="1211"/>
      <c r="I46" s="86">
        <v>857</v>
      </c>
      <c r="J46" s="87">
        <v>735</v>
      </c>
      <c r="K46" s="87">
        <v>17</v>
      </c>
      <c r="L46" s="87">
        <v>17</v>
      </c>
      <c r="M46" s="88">
        <v>17</v>
      </c>
    </row>
    <row r="47" spans="2:13" ht="27.75" customHeight="1" x14ac:dyDescent="0.15">
      <c r="B47" s="1206"/>
      <c r="C47" s="1207"/>
      <c r="D47" s="90"/>
      <c r="E47" s="1220" t="s">
        <v>30</v>
      </c>
      <c r="F47" s="1221"/>
      <c r="G47" s="1221"/>
      <c r="H47" s="1222"/>
      <c r="I47" s="86" t="s">
        <v>497</v>
      </c>
      <c r="J47" s="87" t="s">
        <v>497</v>
      </c>
      <c r="K47" s="87" t="s">
        <v>497</v>
      </c>
      <c r="L47" s="87" t="s">
        <v>497</v>
      </c>
      <c r="M47" s="88" t="s">
        <v>497</v>
      </c>
    </row>
    <row r="48" spans="2:13" ht="27.75" customHeight="1" x14ac:dyDescent="0.15">
      <c r="B48" s="1206"/>
      <c r="C48" s="1207"/>
      <c r="D48" s="85"/>
      <c r="E48" s="1210" t="s">
        <v>31</v>
      </c>
      <c r="F48" s="1210"/>
      <c r="G48" s="1210"/>
      <c r="H48" s="1211"/>
      <c r="I48" s="86">
        <v>458</v>
      </c>
      <c r="J48" s="87" t="s">
        <v>497</v>
      </c>
      <c r="K48" s="87" t="s">
        <v>497</v>
      </c>
      <c r="L48" s="87" t="s">
        <v>497</v>
      </c>
      <c r="M48" s="88" t="s">
        <v>497</v>
      </c>
    </row>
    <row r="49" spans="2:13" ht="27.75" customHeight="1" x14ac:dyDescent="0.15">
      <c r="B49" s="1208"/>
      <c r="C49" s="1209"/>
      <c r="D49" s="85"/>
      <c r="E49" s="1210" t="s">
        <v>32</v>
      </c>
      <c r="F49" s="1210"/>
      <c r="G49" s="1210"/>
      <c r="H49" s="1211"/>
      <c r="I49" s="86" t="s">
        <v>497</v>
      </c>
      <c r="J49" s="87" t="s">
        <v>497</v>
      </c>
      <c r="K49" s="87" t="s">
        <v>497</v>
      </c>
      <c r="L49" s="87" t="s">
        <v>497</v>
      </c>
      <c r="M49" s="88" t="s">
        <v>497</v>
      </c>
    </row>
    <row r="50" spans="2:13" ht="27.75" customHeight="1" x14ac:dyDescent="0.15">
      <c r="B50" s="1204" t="s">
        <v>33</v>
      </c>
      <c r="C50" s="1205"/>
      <c r="D50" s="91"/>
      <c r="E50" s="1210" t="s">
        <v>34</v>
      </c>
      <c r="F50" s="1210"/>
      <c r="G50" s="1210"/>
      <c r="H50" s="1211"/>
      <c r="I50" s="86">
        <v>784</v>
      </c>
      <c r="J50" s="87">
        <v>599</v>
      </c>
      <c r="K50" s="87">
        <v>714</v>
      </c>
      <c r="L50" s="87">
        <v>1140</v>
      </c>
      <c r="M50" s="88">
        <v>1289</v>
      </c>
    </row>
    <row r="51" spans="2:13" ht="27.75" customHeight="1" x14ac:dyDescent="0.15">
      <c r="B51" s="1206"/>
      <c r="C51" s="1207"/>
      <c r="D51" s="85"/>
      <c r="E51" s="1210" t="s">
        <v>35</v>
      </c>
      <c r="F51" s="1210"/>
      <c r="G51" s="1210"/>
      <c r="H51" s="1211"/>
      <c r="I51" s="86">
        <v>2629</v>
      </c>
      <c r="J51" s="87">
        <v>2430</v>
      </c>
      <c r="K51" s="87">
        <v>2269</v>
      </c>
      <c r="L51" s="87">
        <v>2200</v>
      </c>
      <c r="M51" s="88">
        <v>2062</v>
      </c>
    </row>
    <row r="52" spans="2:13" ht="27.75" customHeight="1" x14ac:dyDescent="0.15">
      <c r="B52" s="1208"/>
      <c r="C52" s="1209"/>
      <c r="D52" s="85"/>
      <c r="E52" s="1210" t="s">
        <v>36</v>
      </c>
      <c r="F52" s="1210"/>
      <c r="G52" s="1210"/>
      <c r="H52" s="1211"/>
      <c r="I52" s="86">
        <v>17886</v>
      </c>
      <c r="J52" s="87">
        <v>17661</v>
      </c>
      <c r="K52" s="87">
        <v>16892</v>
      </c>
      <c r="L52" s="87">
        <v>16984</v>
      </c>
      <c r="M52" s="88">
        <v>16419</v>
      </c>
    </row>
    <row r="53" spans="2:13" ht="27.75" customHeight="1" thickBot="1" x14ac:dyDescent="0.2">
      <c r="B53" s="1212" t="s">
        <v>37</v>
      </c>
      <c r="C53" s="1213"/>
      <c r="D53" s="92"/>
      <c r="E53" s="1214" t="s">
        <v>38</v>
      </c>
      <c r="F53" s="1214"/>
      <c r="G53" s="1214"/>
      <c r="H53" s="1215"/>
      <c r="I53" s="93">
        <v>14598</v>
      </c>
      <c r="J53" s="94">
        <v>13090</v>
      </c>
      <c r="K53" s="94">
        <v>12856</v>
      </c>
      <c r="L53" s="94">
        <v>10927</v>
      </c>
      <c r="M53" s="95">
        <v>10144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D8vwOUOk7WPUjj4TKUg1ZHL/GZA0c5PcS3ib/c+WxPH/mgBowLrPuSa8LBf1mb71cOjxfRKYUOwbI4Dn+3eEA==" saltValue="BoZfd7b445fEUAbP7W1q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31" t="s">
        <v>41</v>
      </c>
      <c r="D55" s="1231"/>
      <c r="E55" s="1232"/>
      <c r="F55" s="107">
        <v>470</v>
      </c>
      <c r="G55" s="107">
        <v>757</v>
      </c>
      <c r="H55" s="108">
        <v>860</v>
      </c>
    </row>
    <row r="56" spans="2:8" ht="52.5" customHeight="1" x14ac:dyDescent="0.15">
      <c r="B56" s="109"/>
      <c r="C56" s="1233" t="s">
        <v>42</v>
      </c>
      <c r="D56" s="1233"/>
      <c r="E56" s="1234"/>
      <c r="F56" s="110">
        <v>26</v>
      </c>
      <c r="G56" s="110">
        <v>27</v>
      </c>
      <c r="H56" s="111">
        <v>27</v>
      </c>
    </row>
    <row r="57" spans="2:8" ht="53.25" customHeight="1" x14ac:dyDescent="0.15">
      <c r="B57" s="109"/>
      <c r="C57" s="1235" t="s">
        <v>43</v>
      </c>
      <c r="D57" s="1235"/>
      <c r="E57" s="1236"/>
      <c r="F57" s="112">
        <v>644</v>
      </c>
      <c r="G57" s="112">
        <v>727</v>
      </c>
      <c r="H57" s="113">
        <v>779</v>
      </c>
    </row>
    <row r="58" spans="2:8" ht="45.75" customHeight="1" x14ac:dyDescent="0.15">
      <c r="B58" s="114"/>
      <c r="C58" s="1223" t="s">
        <v>566</v>
      </c>
      <c r="D58" s="1224"/>
      <c r="E58" s="1225"/>
      <c r="F58" s="115">
        <v>172</v>
      </c>
      <c r="G58" s="115">
        <v>245</v>
      </c>
      <c r="H58" s="116">
        <v>306</v>
      </c>
    </row>
    <row r="59" spans="2:8" ht="45.75" customHeight="1" x14ac:dyDescent="0.15">
      <c r="B59" s="114"/>
      <c r="C59" s="1223" t="s">
        <v>560</v>
      </c>
      <c r="D59" s="1224"/>
      <c r="E59" s="1225"/>
      <c r="F59" s="115">
        <v>279</v>
      </c>
      <c r="G59" s="115">
        <v>283</v>
      </c>
      <c r="H59" s="116">
        <v>278</v>
      </c>
    </row>
    <row r="60" spans="2:8" ht="45.75" customHeight="1" x14ac:dyDescent="0.15">
      <c r="B60" s="114"/>
      <c r="C60" s="1223" t="s">
        <v>561</v>
      </c>
      <c r="D60" s="1224"/>
      <c r="E60" s="1225"/>
      <c r="F60" s="115">
        <v>99</v>
      </c>
      <c r="G60" s="115">
        <v>103</v>
      </c>
      <c r="H60" s="116">
        <v>104</v>
      </c>
    </row>
    <row r="61" spans="2:8" ht="45.75" customHeight="1" x14ac:dyDescent="0.15">
      <c r="B61" s="114"/>
      <c r="C61" s="1223" t="s">
        <v>562</v>
      </c>
      <c r="D61" s="1224"/>
      <c r="E61" s="1225"/>
      <c r="F61" s="115">
        <v>32</v>
      </c>
      <c r="G61" s="115">
        <v>38</v>
      </c>
      <c r="H61" s="116">
        <v>43</v>
      </c>
    </row>
    <row r="62" spans="2:8" ht="45.75" customHeight="1" thickBot="1" x14ac:dyDescent="0.2">
      <c r="B62" s="117"/>
      <c r="C62" s="1226" t="s">
        <v>563</v>
      </c>
      <c r="D62" s="1227"/>
      <c r="E62" s="1228"/>
      <c r="F62" s="118">
        <v>43</v>
      </c>
      <c r="G62" s="118">
        <v>39</v>
      </c>
      <c r="H62" s="119">
        <v>23</v>
      </c>
    </row>
    <row r="63" spans="2:8" ht="52.5" customHeight="1" thickBot="1" x14ac:dyDescent="0.2">
      <c r="B63" s="120"/>
      <c r="C63" s="1229" t="s">
        <v>44</v>
      </c>
      <c r="D63" s="1229"/>
      <c r="E63" s="1230"/>
      <c r="F63" s="121">
        <v>1141</v>
      </c>
      <c r="G63" s="121">
        <v>1510</v>
      </c>
      <c r="H63" s="122">
        <v>1666</v>
      </c>
    </row>
    <row r="64" spans="2:8" ht="15" customHeight="1" x14ac:dyDescent="0.15"/>
    <row r="65" ht="0" hidden="1" customHeight="1" x14ac:dyDescent="0.15"/>
    <row r="66" ht="0" hidden="1" customHeight="1" x14ac:dyDescent="0.15"/>
  </sheetData>
  <sheetProtection algorithmName="SHA-512" hashValue="UjBavjII2vXozZQjeWexQ7QKwKe+epllbxUuFIhZFNyl0tp3McG6jJvNmS59hiKfuAlIUr15kRuZpGj1+X/OCg==" saltValue="hl3eiL2QiBgeTHIT05Bz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567</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567</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568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569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570</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571</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539</v>
      </c>
      <c r="BQ50" s="1271"/>
      <c r="BR50" s="1271"/>
      <c r="BS50" s="1271"/>
      <c r="BT50" s="1271"/>
      <c r="BU50" s="1271"/>
      <c r="BV50" s="1271"/>
      <c r="BW50" s="1271"/>
      <c r="BX50" s="1271" t="s">
        <v>540</v>
      </c>
      <c r="BY50" s="1271"/>
      <c r="BZ50" s="1271"/>
      <c r="CA50" s="1271"/>
      <c r="CB50" s="1271"/>
      <c r="CC50" s="1271"/>
      <c r="CD50" s="1271"/>
      <c r="CE50" s="1271"/>
      <c r="CF50" s="1271" t="s">
        <v>541</v>
      </c>
      <c r="CG50" s="1271"/>
      <c r="CH50" s="1271"/>
      <c r="CI50" s="1271"/>
      <c r="CJ50" s="1271"/>
      <c r="CK50" s="1271"/>
      <c r="CL50" s="1271"/>
      <c r="CM50" s="1271"/>
      <c r="CN50" s="1271" t="s">
        <v>542</v>
      </c>
      <c r="CO50" s="1271"/>
      <c r="CP50" s="1271"/>
      <c r="CQ50" s="1271"/>
      <c r="CR50" s="1271"/>
      <c r="CS50" s="1271"/>
      <c r="CT50" s="1271"/>
      <c r="CU50" s="1271"/>
      <c r="CV50" s="1271" t="s">
        <v>543</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572</v>
      </c>
      <c r="AO51" s="1275"/>
      <c r="AP51" s="1275"/>
      <c r="AQ51" s="1275"/>
      <c r="AR51" s="1275"/>
      <c r="AS51" s="1275"/>
      <c r="AT51" s="1275"/>
      <c r="AU51" s="1275"/>
      <c r="AV51" s="1275"/>
      <c r="AW51" s="1275"/>
      <c r="AX51" s="1275"/>
      <c r="AY51" s="1275"/>
      <c r="AZ51" s="1275"/>
      <c r="BA51" s="1275"/>
      <c r="BB51" s="1275" t="s">
        <v>573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152.5</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574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61.7</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575</v>
      </c>
      <c r="AO55" s="1271"/>
      <c r="AP55" s="1271"/>
      <c r="AQ55" s="1271"/>
      <c r="AR55" s="1271"/>
      <c r="AS55" s="1271"/>
      <c r="AT55" s="1271"/>
      <c r="AU55" s="1271"/>
      <c r="AV55" s="1271"/>
      <c r="AW55" s="1271"/>
      <c r="AX55" s="1271"/>
      <c r="AY55" s="1271"/>
      <c r="AZ55" s="1271"/>
      <c r="BA55" s="1271"/>
      <c r="BB55" s="1275" t="s">
        <v>573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54.6</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574</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58.3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576</v>
      </c>
    </row>
    <row r="64" spans="1:109" x14ac:dyDescent="0.15">
      <c r="B64" s="1246"/>
      <c r="G64" s="1253"/>
      <c r="I64" s="1287"/>
      <c r="J64" s="1287"/>
      <c r="K64" s="1287"/>
      <c r="L64" s="1287"/>
      <c r="M64" s="1287"/>
      <c r="N64" s="1288"/>
      <c r="AM64" s="1253"/>
      <c r="AN64" s="1253" t="s">
        <v>569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577</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571</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539</v>
      </c>
      <c r="BQ72" s="1271"/>
      <c r="BR72" s="1271"/>
      <c r="BS72" s="1271"/>
      <c r="BT72" s="1271"/>
      <c r="BU72" s="1271"/>
      <c r="BV72" s="1271"/>
      <c r="BW72" s="1271"/>
      <c r="BX72" s="1271" t="s">
        <v>540</v>
      </c>
      <c r="BY72" s="1271"/>
      <c r="BZ72" s="1271"/>
      <c r="CA72" s="1271"/>
      <c r="CB72" s="1271"/>
      <c r="CC72" s="1271"/>
      <c r="CD72" s="1271"/>
      <c r="CE72" s="1271"/>
      <c r="CF72" s="1271" t="s">
        <v>541</v>
      </c>
      <c r="CG72" s="1271"/>
      <c r="CH72" s="1271"/>
      <c r="CI72" s="1271"/>
      <c r="CJ72" s="1271"/>
      <c r="CK72" s="1271"/>
      <c r="CL72" s="1271"/>
      <c r="CM72" s="1271"/>
      <c r="CN72" s="1271" t="s">
        <v>542</v>
      </c>
      <c r="CO72" s="1271"/>
      <c r="CP72" s="1271"/>
      <c r="CQ72" s="1271"/>
      <c r="CR72" s="1271"/>
      <c r="CS72" s="1271"/>
      <c r="CT72" s="1271"/>
      <c r="CU72" s="1271"/>
      <c r="CV72" s="1271" t="s">
        <v>543</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572</v>
      </c>
      <c r="AO73" s="1275"/>
      <c r="AP73" s="1275"/>
      <c r="AQ73" s="1275"/>
      <c r="AR73" s="1275"/>
      <c r="AS73" s="1275"/>
      <c r="AT73" s="1275"/>
      <c r="AU73" s="1275"/>
      <c r="AV73" s="1275"/>
      <c r="AW73" s="1275"/>
      <c r="AX73" s="1275"/>
      <c r="AY73" s="1275"/>
      <c r="AZ73" s="1275"/>
      <c r="BA73" s="1275"/>
      <c r="BB73" s="1275" t="s">
        <v>573</v>
      </c>
      <c r="BC73" s="1275"/>
      <c r="BD73" s="1275"/>
      <c r="BE73" s="1275"/>
      <c r="BF73" s="1275"/>
      <c r="BG73" s="1275"/>
      <c r="BH73" s="1275"/>
      <c r="BI73" s="1275"/>
      <c r="BJ73" s="1275"/>
      <c r="BK73" s="1275"/>
      <c r="BL73" s="1275"/>
      <c r="BM73" s="1275"/>
      <c r="BN73" s="1275"/>
      <c r="BO73" s="1275"/>
      <c r="BP73" s="1277">
        <v>193.3</v>
      </c>
      <c r="BQ73" s="1277"/>
      <c r="BR73" s="1277"/>
      <c r="BS73" s="1277"/>
      <c r="BT73" s="1277"/>
      <c r="BU73" s="1277"/>
      <c r="BV73" s="1277"/>
      <c r="BW73" s="1277"/>
      <c r="BX73" s="1277">
        <v>181.1</v>
      </c>
      <c r="BY73" s="1277"/>
      <c r="BZ73" s="1277"/>
      <c r="CA73" s="1277"/>
      <c r="CB73" s="1277"/>
      <c r="CC73" s="1277"/>
      <c r="CD73" s="1277"/>
      <c r="CE73" s="1277"/>
      <c r="CF73" s="1277">
        <v>170.9</v>
      </c>
      <c r="CG73" s="1277"/>
      <c r="CH73" s="1277"/>
      <c r="CI73" s="1277"/>
      <c r="CJ73" s="1277"/>
      <c r="CK73" s="1277"/>
      <c r="CL73" s="1277"/>
      <c r="CM73" s="1277"/>
      <c r="CN73" s="1277">
        <v>152.5</v>
      </c>
      <c r="CO73" s="1277"/>
      <c r="CP73" s="1277"/>
      <c r="CQ73" s="1277"/>
      <c r="CR73" s="1277"/>
      <c r="CS73" s="1277"/>
      <c r="CT73" s="1277"/>
      <c r="CU73" s="1277"/>
      <c r="CV73" s="1277">
        <v>144.5</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578</v>
      </c>
      <c r="BC75" s="1275"/>
      <c r="BD75" s="1275"/>
      <c r="BE75" s="1275"/>
      <c r="BF75" s="1275"/>
      <c r="BG75" s="1275"/>
      <c r="BH75" s="1275"/>
      <c r="BI75" s="1275"/>
      <c r="BJ75" s="1275"/>
      <c r="BK75" s="1275"/>
      <c r="BL75" s="1275"/>
      <c r="BM75" s="1275"/>
      <c r="BN75" s="1275"/>
      <c r="BO75" s="1275"/>
      <c r="BP75" s="1277">
        <v>20.9</v>
      </c>
      <c r="BQ75" s="1277"/>
      <c r="BR75" s="1277"/>
      <c r="BS75" s="1277"/>
      <c r="BT75" s="1277"/>
      <c r="BU75" s="1277"/>
      <c r="BV75" s="1277"/>
      <c r="BW75" s="1277"/>
      <c r="BX75" s="1277">
        <v>19</v>
      </c>
      <c r="BY75" s="1277"/>
      <c r="BZ75" s="1277"/>
      <c r="CA75" s="1277"/>
      <c r="CB75" s="1277"/>
      <c r="CC75" s="1277"/>
      <c r="CD75" s="1277"/>
      <c r="CE75" s="1277"/>
      <c r="CF75" s="1277">
        <v>16.899999999999999</v>
      </c>
      <c r="CG75" s="1277"/>
      <c r="CH75" s="1277"/>
      <c r="CI75" s="1277"/>
      <c r="CJ75" s="1277"/>
      <c r="CK75" s="1277"/>
      <c r="CL75" s="1277"/>
      <c r="CM75" s="1277"/>
      <c r="CN75" s="1277">
        <v>15.2</v>
      </c>
      <c r="CO75" s="1277"/>
      <c r="CP75" s="1277"/>
      <c r="CQ75" s="1277"/>
      <c r="CR75" s="1277"/>
      <c r="CS75" s="1277"/>
      <c r="CT75" s="1277"/>
      <c r="CU75" s="1277"/>
      <c r="CV75" s="1277">
        <v>14.1</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575</v>
      </c>
      <c r="AO77" s="1271"/>
      <c r="AP77" s="1271"/>
      <c r="AQ77" s="1271"/>
      <c r="AR77" s="1271"/>
      <c r="AS77" s="1271"/>
      <c r="AT77" s="1271"/>
      <c r="AU77" s="1271"/>
      <c r="AV77" s="1271"/>
      <c r="AW77" s="1271"/>
      <c r="AX77" s="1271"/>
      <c r="AY77" s="1271"/>
      <c r="AZ77" s="1271"/>
      <c r="BA77" s="1271"/>
      <c r="BB77" s="1275" t="s">
        <v>573</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578</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ybKbf9CV0fs9qn5rUevVKEHNW74JwS5atG9n7Ds/UdaVXzD0z4gKDe1EzXHfUkn368YYw6tk8MsoRQi/jJ2gg==" saltValue="NiUzxiBKZF/oduA8V7AC8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6dOe//bs+LEZBn2BQJly3tw9Y4UyMFAwMnAdtvmtKKGHgL5nwIu8NZSqlMM1xam0KaenSWr7r5SA+MoPoU+2A==" saltValue="L71lE8KbA31Rtl0O/Fzf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p0GyX/bAiVziMajyB0kUTry31LgO9UtwMWJGn1phNJJwLRuOjXBgJ5EOY4H3o3oIEVSkY3p33pze/mEXl+XJA==" saltValue="ettnOfNXniaAgLldQXM4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536</v>
      </c>
      <c r="G2" s="136"/>
      <c r="H2" s="137"/>
    </row>
    <row r="3" spans="1:8" x14ac:dyDescent="0.15">
      <c r="A3" s="133" t="s">
        <v>529</v>
      </c>
      <c r="B3" s="138"/>
      <c r="C3" s="139"/>
      <c r="D3" s="140">
        <v>45562</v>
      </c>
      <c r="E3" s="141"/>
      <c r="F3" s="142">
        <v>90961</v>
      </c>
      <c r="G3" s="143"/>
      <c r="H3" s="144"/>
    </row>
    <row r="4" spans="1:8" x14ac:dyDescent="0.15">
      <c r="A4" s="145"/>
      <c r="B4" s="146"/>
      <c r="C4" s="147"/>
      <c r="D4" s="148">
        <v>35410</v>
      </c>
      <c r="E4" s="149"/>
      <c r="F4" s="150">
        <v>37720</v>
      </c>
      <c r="G4" s="151"/>
      <c r="H4" s="152"/>
    </row>
    <row r="5" spans="1:8" x14ac:dyDescent="0.15">
      <c r="A5" s="133" t="s">
        <v>531</v>
      </c>
      <c r="B5" s="138"/>
      <c r="C5" s="139"/>
      <c r="D5" s="140">
        <v>73555</v>
      </c>
      <c r="E5" s="141"/>
      <c r="F5" s="142">
        <v>106614</v>
      </c>
      <c r="G5" s="143"/>
      <c r="H5" s="144"/>
    </row>
    <row r="6" spans="1:8" x14ac:dyDescent="0.15">
      <c r="A6" s="145"/>
      <c r="B6" s="146"/>
      <c r="C6" s="147"/>
      <c r="D6" s="148">
        <v>43819</v>
      </c>
      <c r="E6" s="149"/>
      <c r="F6" s="150">
        <v>45545</v>
      </c>
      <c r="G6" s="151"/>
      <c r="H6" s="152"/>
    </row>
    <row r="7" spans="1:8" x14ac:dyDescent="0.15">
      <c r="A7" s="133" t="s">
        <v>532</v>
      </c>
      <c r="B7" s="138"/>
      <c r="C7" s="139"/>
      <c r="D7" s="140">
        <v>57104</v>
      </c>
      <c r="E7" s="141"/>
      <c r="F7" s="142">
        <v>85459</v>
      </c>
      <c r="G7" s="143"/>
      <c r="H7" s="144"/>
    </row>
    <row r="8" spans="1:8" x14ac:dyDescent="0.15">
      <c r="A8" s="145"/>
      <c r="B8" s="146"/>
      <c r="C8" s="147"/>
      <c r="D8" s="148">
        <v>34549</v>
      </c>
      <c r="E8" s="149"/>
      <c r="F8" s="150">
        <v>44378</v>
      </c>
      <c r="G8" s="151"/>
      <c r="H8" s="152"/>
    </row>
    <row r="9" spans="1:8" x14ac:dyDescent="0.15">
      <c r="A9" s="133" t="s">
        <v>533</v>
      </c>
      <c r="B9" s="138"/>
      <c r="C9" s="139"/>
      <c r="D9" s="140">
        <v>43250</v>
      </c>
      <c r="E9" s="141"/>
      <c r="F9" s="142">
        <v>83280</v>
      </c>
      <c r="G9" s="143"/>
      <c r="H9" s="144"/>
    </row>
    <row r="10" spans="1:8" x14ac:dyDescent="0.15">
      <c r="A10" s="145"/>
      <c r="B10" s="146"/>
      <c r="C10" s="147"/>
      <c r="D10" s="148">
        <v>25240</v>
      </c>
      <c r="E10" s="149"/>
      <c r="F10" s="150">
        <v>43123</v>
      </c>
      <c r="G10" s="151"/>
      <c r="H10" s="152"/>
    </row>
    <row r="11" spans="1:8" x14ac:dyDescent="0.15">
      <c r="A11" s="133" t="s">
        <v>534</v>
      </c>
      <c r="B11" s="138"/>
      <c r="C11" s="139"/>
      <c r="D11" s="140">
        <v>36671</v>
      </c>
      <c r="E11" s="141"/>
      <c r="F11" s="142">
        <v>88968</v>
      </c>
      <c r="G11" s="143"/>
      <c r="H11" s="144"/>
    </row>
    <row r="12" spans="1:8" x14ac:dyDescent="0.15">
      <c r="A12" s="145"/>
      <c r="B12" s="146"/>
      <c r="C12" s="153"/>
      <c r="D12" s="148">
        <v>23370</v>
      </c>
      <c r="E12" s="149"/>
      <c r="F12" s="150">
        <v>45482</v>
      </c>
      <c r="G12" s="151"/>
      <c r="H12" s="152"/>
    </row>
    <row r="13" spans="1:8" x14ac:dyDescent="0.15">
      <c r="A13" s="133"/>
      <c r="B13" s="138"/>
      <c r="C13" s="154"/>
      <c r="D13" s="155">
        <v>51228</v>
      </c>
      <c r="E13" s="156"/>
      <c r="F13" s="157">
        <v>91056</v>
      </c>
      <c r="G13" s="158"/>
      <c r="H13" s="144"/>
    </row>
    <row r="14" spans="1:8" x14ac:dyDescent="0.15">
      <c r="A14" s="145"/>
      <c r="B14" s="146"/>
      <c r="C14" s="147"/>
      <c r="D14" s="148">
        <v>32478</v>
      </c>
      <c r="E14" s="149"/>
      <c r="F14" s="150">
        <v>43250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2.37</v>
      </c>
      <c r="C19" s="159">
        <f>ROUND(VALUE(SUBSTITUTE(実質収支比率等に係る経年分析!G$48,"▲","-")),2)</f>
        <v>2.2999999999999998</v>
      </c>
      <c r="D19" s="159">
        <f>ROUND(VALUE(SUBSTITUTE(実質収支比率等に係る経年分析!H$48,"▲","-")),2)</f>
        <v>6.11</v>
      </c>
      <c r="E19" s="159">
        <f>ROUND(VALUE(SUBSTITUTE(実質収支比率等に係る経年分析!I$48,"▲","-")),2)</f>
        <v>4.8600000000000003</v>
      </c>
      <c r="F19" s="159">
        <f>ROUND(VALUE(SUBSTITUTE(実質収支比率等に係る経年分析!J$48,"▲","-")),2)</f>
        <v>0.1</v>
      </c>
    </row>
    <row r="20" spans="1:11" x14ac:dyDescent="0.15">
      <c r="A20" s="159" t="s">
        <v>48</v>
      </c>
      <c r="B20" s="159">
        <f>ROUND(VALUE(SUBSTITUTE(実質収支比率等に係る経年分析!F$47,"▲","-")),2)</f>
        <v>5.81</v>
      </c>
      <c r="C20" s="159">
        <f>ROUND(VALUE(SUBSTITUTE(実質収支比率等に係る経年分析!G$47,"▲","-")),2)</f>
        <v>3.99</v>
      </c>
      <c r="D20" s="159">
        <f>ROUND(VALUE(SUBSTITUTE(実質収支比率等に係る経年分析!H$47,"▲","-")),2)</f>
        <v>5.05</v>
      </c>
      <c r="E20" s="159">
        <f>ROUND(VALUE(SUBSTITUTE(実質収支比率等に係る経年分析!I$47,"▲","-")),2)</f>
        <v>8.64</v>
      </c>
      <c r="F20" s="159">
        <f>ROUND(VALUE(SUBSTITUTE(実質収支比率等に係る経年分析!J$47,"▲","-")),2)</f>
        <v>9.99</v>
      </c>
    </row>
    <row r="21" spans="1:11" x14ac:dyDescent="0.15">
      <c r="A21" s="159" t="s">
        <v>49</v>
      </c>
      <c r="B21" s="159">
        <f>IF(ISNUMBER(VALUE(SUBSTITUTE(実質収支比率等に係る経年分析!F$49,"▲","-"))),ROUND(VALUE(SUBSTITUTE(実質収支比率等に係る経年分析!F$49,"▲","-")),2),NA())</f>
        <v>2.09</v>
      </c>
      <c r="C21" s="159">
        <f>IF(ISNUMBER(VALUE(SUBSTITUTE(実質収支比率等に係る経年分析!G$49,"▲","-"))),ROUND(VALUE(SUBSTITUTE(実質収支比率等に係る経年分析!G$49,"▲","-")),2),NA())</f>
        <v>-2.2000000000000002</v>
      </c>
      <c r="D21" s="159">
        <f>IF(ISNUMBER(VALUE(SUBSTITUTE(実質収支比率等に係る経年分析!H$49,"▲","-"))),ROUND(VALUE(SUBSTITUTE(実質収支比率等に係る経年分析!H$49,"▲","-")),2),NA())</f>
        <v>5</v>
      </c>
      <c r="E21" s="159">
        <f>IF(ISNUMBER(VALUE(SUBSTITUTE(実質収支比率等に係る経年分析!I$49,"▲","-"))),ROUND(VALUE(SUBSTITUTE(実質収支比率等に係る経年分析!I$49,"▲","-")),2),NA())</f>
        <v>1.63</v>
      </c>
      <c r="F21" s="159">
        <f>IF(ISNUMBER(VALUE(SUBSTITUTE(実質収支比率等に係る経年分析!J$49,"▲","-"))),ROUND(VALUE(SUBSTITUTE(実質収支比率等に係る経年分析!J$49,"▲","-")),2),NA())</f>
        <v>-3.64</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介護サービス事業会計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市民バス会計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2.36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2.29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6.11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4.8600000000000003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x14ac:dyDescent="0.15">
      <c r="A33" s="160" t="str">
        <f>IF(連結実質赤字比率に係る赤字・黒字の構成分析!C$37="",NA(),連結実質赤字比率に係る赤字・黒字の構成分析!C$37)</f>
        <v>国民健康保険会計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0.38</v>
      </c>
    </row>
    <row r="34" spans="1:16" x14ac:dyDescent="0.15">
      <c r="A34" s="160" t="str">
        <f>IF(連結実質赤字比率に係る赤字・黒字の構成分析!C$36="",NA(),連結実質赤字比率に係る赤字・黒字の構成分析!C$36)</f>
        <v>介護保険会計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0.54</v>
      </c>
    </row>
    <row r="35" spans="1:16" x14ac:dyDescent="0.15">
      <c r="A35" s="160" t="str">
        <f>IF(連結実質赤字比率に係る赤字・黒字の構成分析!C$35="",NA(),連結実質赤字比率に係る赤字・黒字の構成分析!C$35)</f>
        <v>水道事業会計</v>
      </c>
      <c r="B35" s="160">
        <f>IF(ROUND(VALUE(SUBSTITUTE(連結実質赤字比率に係る赤字・黒字の構成分析!F$35,"▲", "-")), 2) &lt; 0, ABS(ROUND(VALUE(SUBSTITUTE(連結実質赤字比率に係る赤字・黒字の構成分析!F$35,"▲", "-")), 2)), NA())</f>
        <v>0.39</v>
      </c>
      <c r="C35" s="160" t="e">
        <f>IF(ROUND(VALUE(SUBSTITUTE(連結実質赤字比率に係る赤字・黒字の構成分析!F$35,"▲", "-")), 2) &gt;= 0, ABS(ROUND(VALUE(SUBSTITUTE(連結実質赤字比率に係る赤字・黒字の構成分析!F$35,"▲", "-")), 2)), NA())</f>
        <v>#N/A</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0.74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1.1399999999999999</v>
      </c>
    </row>
    <row r="36" spans="1:16" x14ac:dyDescent="0.15">
      <c r="A36" s="160" t="str">
        <f>IF(連結実質赤字比率に係る赤字・黒字の構成分析!C$34="",NA(),連結実質赤字比率に係る赤字・黒字の構成分析!C$34)</f>
        <v>病院事業会計</v>
      </c>
      <c r="B36" s="160">
        <f>IF(ROUND(VALUE(SUBSTITUTE(連結実質赤字比率に係る赤字・黒字の構成分析!F$34,"▲", "-")), 2) &lt; 0, ABS(ROUND(VALUE(SUBSTITUTE(連結実質赤字比率に係る赤字・黒字の構成分析!F$34,"▲", "-")), 2)), NA())</f>
        <v>8.09</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2.8</v>
      </c>
      <c r="E36" s="160" t="e">
        <f>IF(ROUND(VALUE(SUBSTITUTE(連結実質赤字比率に係る赤字・黒字の構成分析!G$34,"▲", "-")), 2) &gt;= 0, ABS(ROUND(VALUE(SUBSTITUTE(連結実質赤字比率に係る赤字・黒字の構成分析!G$34,"▲", "-")), 2)), NA())</f>
        <v>#N/A</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2.82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3.6</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2155</v>
      </c>
      <c r="E42" s="161"/>
      <c r="F42" s="161"/>
      <c r="G42" s="161">
        <f>'実質公債費比率（分子）の構造'!L$52</f>
        <v>2146</v>
      </c>
      <c r="H42" s="161"/>
      <c r="I42" s="161"/>
      <c r="J42" s="161">
        <f>'実質公債費比率（分子）の構造'!M$52</f>
        <v>2034</v>
      </c>
      <c r="K42" s="161"/>
      <c r="L42" s="161"/>
      <c r="M42" s="161">
        <f>'実質公債費比率（分子）の構造'!N$52</f>
        <v>1834</v>
      </c>
      <c r="N42" s="161"/>
      <c r="O42" s="161"/>
      <c r="P42" s="161">
        <f>'実質公債費比率（分子）の構造'!O$52</f>
        <v>1819</v>
      </c>
    </row>
    <row r="43" spans="1:16" x14ac:dyDescent="0.15">
      <c r="A43" s="161" t="s">
        <v>57</v>
      </c>
      <c r="B43" s="161">
        <f>'実質公債費比率（分子）の構造'!K$51</f>
        <v>1</v>
      </c>
      <c r="C43" s="161"/>
      <c r="D43" s="161"/>
      <c r="E43" s="161">
        <f>'実質公債費比率（分子）の構造'!L$51</f>
        <v>1</v>
      </c>
      <c r="F43" s="161"/>
      <c r="G43" s="161"/>
      <c r="H43" s="161">
        <f>'実質公債費比率（分子）の構造'!M$51</f>
        <v>3</v>
      </c>
      <c r="I43" s="161"/>
      <c r="J43" s="161"/>
      <c r="K43" s="161">
        <f>'実質公債費比率（分子）の構造'!N$51</f>
        <v>1</v>
      </c>
      <c r="L43" s="161"/>
      <c r="M43" s="161"/>
      <c r="N43" s="161">
        <f>'実質公債費比率（分子）の構造'!O$51</f>
        <v>0</v>
      </c>
      <c r="O43" s="161"/>
      <c r="P43" s="161"/>
    </row>
    <row r="44" spans="1:16" x14ac:dyDescent="0.15">
      <c r="A44" s="161" t="s">
        <v>58</v>
      </c>
      <c r="B44" s="161">
        <f>'実質公債費比率（分子）の構造'!K$50</f>
        <v>229</v>
      </c>
      <c r="C44" s="161"/>
      <c r="D44" s="161"/>
      <c r="E44" s="161">
        <f>'実質公債費比率（分子）の構造'!L$50</f>
        <v>228</v>
      </c>
      <c r="F44" s="161"/>
      <c r="G44" s="161"/>
      <c r="H44" s="161">
        <f>'実質公債費比率（分子）の構造'!M$50</f>
        <v>29</v>
      </c>
      <c r="I44" s="161"/>
      <c r="J44" s="161"/>
      <c r="K44" s="161">
        <f>'実質公債費比率（分子）の構造'!N$50</f>
        <v>27</v>
      </c>
      <c r="L44" s="161"/>
      <c r="M44" s="161"/>
      <c r="N44" s="161">
        <f>'実質公債費比率（分子）の構造'!O$50</f>
        <v>29</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829</v>
      </c>
      <c r="C46" s="161"/>
      <c r="D46" s="161"/>
      <c r="E46" s="161">
        <f>'実質公債費比率（分子）の構造'!L$48</f>
        <v>820</v>
      </c>
      <c r="F46" s="161"/>
      <c r="G46" s="161"/>
      <c r="H46" s="161">
        <f>'実質公債費比率（分子）の構造'!M$48</f>
        <v>814</v>
      </c>
      <c r="I46" s="161"/>
      <c r="J46" s="161"/>
      <c r="K46" s="161">
        <f>'実質公債費比率（分子）の構造'!N$48</f>
        <v>693</v>
      </c>
      <c r="L46" s="161"/>
      <c r="M46" s="161"/>
      <c r="N46" s="161">
        <f>'実質公債費比率（分子）の構造'!O$48</f>
        <v>704</v>
      </c>
      <c r="O46" s="161"/>
      <c r="P46" s="161"/>
    </row>
    <row r="47" spans="1:16" x14ac:dyDescent="0.15">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2512</v>
      </c>
      <c r="C49" s="161"/>
      <c r="D49" s="161"/>
      <c r="E49" s="161">
        <f>'実質公債費比率（分子）の構造'!L$45</f>
        <v>2380</v>
      </c>
      <c r="F49" s="161"/>
      <c r="G49" s="161"/>
      <c r="H49" s="161">
        <f>'実質公債費比率（分子）の構造'!M$45</f>
        <v>2267</v>
      </c>
      <c r="I49" s="161"/>
      <c r="J49" s="161"/>
      <c r="K49" s="161">
        <f>'実質公債費比率（分子）の構造'!N$45</f>
        <v>2099</v>
      </c>
      <c r="L49" s="161"/>
      <c r="M49" s="161"/>
      <c r="N49" s="161">
        <f>'実質公債費比率（分子）の構造'!O$45</f>
        <v>2081</v>
      </c>
      <c r="O49" s="161"/>
      <c r="P49" s="161"/>
    </row>
    <row r="50" spans="1:16" x14ac:dyDescent="0.15">
      <c r="A50" s="161" t="s">
        <v>63</v>
      </c>
      <c r="B50" s="161" t="e">
        <f>NA()</f>
        <v>#N/A</v>
      </c>
      <c r="C50" s="161">
        <f>IF(ISNUMBER('実質公債費比率（分子）の構造'!K$53),'実質公債費比率（分子）の構造'!K$53,NA())</f>
        <v>1416</v>
      </c>
      <c r="D50" s="161" t="e">
        <f>NA()</f>
        <v>#N/A</v>
      </c>
      <c r="E50" s="161" t="e">
        <f>NA()</f>
        <v>#N/A</v>
      </c>
      <c r="F50" s="161">
        <f>IF(ISNUMBER('実質公債費比率（分子）の構造'!L$53),'実質公債費比率（分子）の構造'!L$53,NA())</f>
        <v>1283</v>
      </c>
      <c r="G50" s="161" t="e">
        <f>NA()</f>
        <v>#N/A</v>
      </c>
      <c r="H50" s="161" t="e">
        <f>NA()</f>
        <v>#N/A</v>
      </c>
      <c r="I50" s="161">
        <f>IF(ISNUMBER('実質公債費比率（分子）の構造'!M$53),'実質公債費比率（分子）の構造'!M$53,NA())</f>
        <v>1079</v>
      </c>
      <c r="J50" s="161" t="e">
        <f>NA()</f>
        <v>#N/A</v>
      </c>
      <c r="K50" s="161" t="e">
        <f>NA()</f>
        <v>#N/A</v>
      </c>
      <c r="L50" s="161">
        <f>IF(ISNUMBER('実質公債費比率（分子）の構造'!N$53),'実質公債費比率（分子）の構造'!N$53,NA())</f>
        <v>986</v>
      </c>
      <c r="M50" s="161" t="e">
        <f>NA()</f>
        <v>#N/A</v>
      </c>
      <c r="N50" s="161" t="e">
        <f>NA()</f>
        <v>#N/A</v>
      </c>
      <c r="O50" s="161">
        <f>IF(ISNUMBER('実質公債費比率（分子）の構造'!O$53),'実質公債費比率（分子）の構造'!O$53,NA())</f>
        <v>995</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17886</v>
      </c>
      <c r="E56" s="160"/>
      <c r="F56" s="160"/>
      <c r="G56" s="160">
        <f>'将来負担比率（分子）の構造'!J$52</f>
        <v>17661</v>
      </c>
      <c r="H56" s="160"/>
      <c r="I56" s="160"/>
      <c r="J56" s="160">
        <f>'将来負担比率（分子）の構造'!K$52</f>
        <v>16892</v>
      </c>
      <c r="K56" s="160"/>
      <c r="L56" s="160"/>
      <c r="M56" s="160">
        <f>'将来負担比率（分子）の構造'!L$52</f>
        <v>16984</v>
      </c>
      <c r="N56" s="160"/>
      <c r="O56" s="160"/>
      <c r="P56" s="160">
        <f>'将来負担比率（分子）の構造'!M$52</f>
        <v>16419</v>
      </c>
    </row>
    <row r="57" spans="1:16" x14ac:dyDescent="0.15">
      <c r="A57" s="160" t="s">
        <v>35</v>
      </c>
      <c r="B57" s="160"/>
      <c r="C57" s="160"/>
      <c r="D57" s="160">
        <f>'将来負担比率（分子）の構造'!I$51</f>
        <v>2629</v>
      </c>
      <c r="E57" s="160"/>
      <c r="F57" s="160"/>
      <c r="G57" s="160">
        <f>'将来負担比率（分子）の構造'!J$51</f>
        <v>2430</v>
      </c>
      <c r="H57" s="160"/>
      <c r="I57" s="160"/>
      <c r="J57" s="160">
        <f>'将来負担比率（分子）の構造'!K$51</f>
        <v>2269</v>
      </c>
      <c r="K57" s="160"/>
      <c r="L57" s="160"/>
      <c r="M57" s="160">
        <f>'将来負担比率（分子）の構造'!L$51</f>
        <v>2200</v>
      </c>
      <c r="N57" s="160"/>
      <c r="O57" s="160"/>
      <c r="P57" s="160">
        <f>'将来負担比率（分子）の構造'!M$51</f>
        <v>2062</v>
      </c>
    </row>
    <row r="58" spans="1:16" x14ac:dyDescent="0.15">
      <c r="A58" s="160" t="s">
        <v>34</v>
      </c>
      <c r="B58" s="160"/>
      <c r="C58" s="160"/>
      <c r="D58" s="160">
        <f>'将来負担比率（分子）の構造'!I$50</f>
        <v>784</v>
      </c>
      <c r="E58" s="160"/>
      <c r="F58" s="160"/>
      <c r="G58" s="160">
        <f>'将来負担比率（分子）の構造'!J$50</f>
        <v>599</v>
      </c>
      <c r="H58" s="160"/>
      <c r="I58" s="160"/>
      <c r="J58" s="160">
        <f>'将来負担比率（分子）の構造'!K$50</f>
        <v>714</v>
      </c>
      <c r="K58" s="160"/>
      <c r="L58" s="160"/>
      <c r="M58" s="160">
        <f>'将来負担比率（分子）の構造'!L$50</f>
        <v>1140</v>
      </c>
      <c r="N58" s="160"/>
      <c r="O58" s="160"/>
      <c r="P58" s="160">
        <f>'将来負担比率（分子）の構造'!M$50</f>
        <v>1289</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f>'将来負担比率（分子）の構造'!I$48</f>
        <v>458</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857</v>
      </c>
      <c r="C61" s="160"/>
      <c r="D61" s="160"/>
      <c r="E61" s="160">
        <f>'将来負担比率（分子）の構造'!J$46</f>
        <v>735</v>
      </c>
      <c r="F61" s="160"/>
      <c r="G61" s="160"/>
      <c r="H61" s="160">
        <f>'将来負担比率（分子）の構造'!K$46</f>
        <v>17</v>
      </c>
      <c r="I61" s="160"/>
      <c r="J61" s="160"/>
      <c r="K61" s="160">
        <f>'将来負担比率（分子）の構造'!L$46</f>
        <v>17</v>
      </c>
      <c r="L61" s="160"/>
      <c r="M61" s="160"/>
      <c r="N61" s="160">
        <f>'将来負担比率（分子）の構造'!M$46</f>
        <v>17</v>
      </c>
      <c r="O61" s="160"/>
      <c r="P61" s="160"/>
    </row>
    <row r="62" spans="1:16" x14ac:dyDescent="0.15">
      <c r="A62" s="160" t="s">
        <v>28</v>
      </c>
      <c r="B62" s="160">
        <f>'将来負担比率（分子）の構造'!I$45</f>
        <v>4470</v>
      </c>
      <c r="C62" s="160"/>
      <c r="D62" s="160"/>
      <c r="E62" s="160">
        <f>'将来負担比率（分子）の構造'!J$45</f>
        <v>4163</v>
      </c>
      <c r="F62" s="160"/>
      <c r="G62" s="160"/>
      <c r="H62" s="160">
        <f>'将来負担比率（分子）の構造'!K$45</f>
        <v>4003</v>
      </c>
      <c r="I62" s="160"/>
      <c r="J62" s="160"/>
      <c r="K62" s="160">
        <f>'将来負担比率（分子）の構造'!L$45</f>
        <v>3902</v>
      </c>
      <c r="L62" s="160"/>
      <c r="M62" s="160"/>
      <c r="N62" s="160">
        <f>'将来負担比率（分子）の構造'!M$45</f>
        <v>3749</v>
      </c>
      <c r="O62" s="160"/>
      <c r="P62" s="160"/>
    </row>
    <row r="63" spans="1:16" x14ac:dyDescent="0.15">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11018</v>
      </c>
      <c r="C64" s="160"/>
      <c r="D64" s="160"/>
      <c r="E64" s="160">
        <f>'将来負担比率（分子）の構造'!J$43</f>
        <v>10487</v>
      </c>
      <c r="F64" s="160"/>
      <c r="G64" s="160"/>
      <c r="H64" s="160">
        <f>'将来負担比率（分子）の構造'!K$43</f>
        <v>10036</v>
      </c>
      <c r="I64" s="160"/>
      <c r="J64" s="160"/>
      <c r="K64" s="160">
        <f>'将来負担比率（分子）の構造'!L$43</f>
        <v>9566</v>
      </c>
      <c r="L64" s="160"/>
      <c r="M64" s="160"/>
      <c r="N64" s="160">
        <f>'将来負担比率（分子）の構造'!M$43</f>
        <v>9254</v>
      </c>
      <c r="O64" s="160"/>
      <c r="P64" s="160"/>
    </row>
    <row r="65" spans="1:16" x14ac:dyDescent="0.15">
      <c r="A65" s="160" t="s">
        <v>25</v>
      </c>
      <c r="B65" s="160">
        <f>'将来負担比率（分子）の構造'!I$42</f>
        <v>780</v>
      </c>
      <c r="C65" s="160"/>
      <c r="D65" s="160"/>
      <c r="E65" s="160">
        <f>'将来負担比率（分子）の構造'!J$42</f>
        <v>560</v>
      </c>
      <c r="F65" s="160"/>
      <c r="G65" s="160"/>
      <c r="H65" s="160">
        <f>'将来負担比率（分子）の構造'!K$42</f>
        <v>96</v>
      </c>
      <c r="I65" s="160"/>
      <c r="J65" s="160"/>
      <c r="K65" s="160">
        <f>'将来負担比率（分子）の構造'!L$42</f>
        <v>71</v>
      </c>
      <c r="L65" s="160"/>
      <c r="M65" s="160"/>
      <c r="N65" s="160">
        <f>'将来負担比率（分子）の構造'!M$42</f>
        <v>45</v>
      </c>
      <c r="O65" s="160"/>
      <c r="P65" s="160"/>
    </row>
    <row r="66" spans="1:16" x14ac:dyDescent="0.15">
      <c r="A66" s="160" t="s">
        <v>24</v>
      </c>
      <c r="B66" s="160">
        <f>'将来負担比率（分子）の構造'!I$41</f>
        <v>18315</v>
      </c>
      <c r="C66" s="160"/>
      <c r="D66" s="160"/>
      <c r="E66" s="160">
        <f>'将来負担比率（分子）の構造'!J$41</f>
        <v>17836</v>
      </c>
      <c r="F66" s="160"/>
      <c r="G66" s="160"/>
      <c r="H66" s="160">
        <f>'将来負担比率（分子）の構造'!K$41</f>
        <v>18578</v>
      </c>
      <c r="I66" s="160"/>
      <c r="J66" s="160"/>
      <c r="K66" s="160">
        <f>'将来負担比率（分子）の構造'!L$41</f>
        <v>17695</v>
      </c>
      <c r="L66" s="160"/>
      <c r="M66" s="160"/>
      <c r="N66" s="160">
        <f>'将来負担比率（分子）の構造'!M$41</f>
        <v>16850</v>
      </c>
      <c r="O66" s="160"/>
      <c r="P66" s="160"/>
    </row>
    <row r="67" spans="1:16" x14ac:dyDescent="0.15">
      <c r="A67" s="160" t="s">
        <v>67</v>
      </c>
      <c r="B67" s="160" t="e">
        <f>NA()</f>
        <v>#N/A</v>
      </c>
      <c r="C67" s="160">
        <f>IF(ISNUMBER('将来負担比率（分子）の構造'!I$53), IF('将来負担比率（分子）の構造'!I$53 &lt; 0, 0, '将来負担比率（分子）の構造'!I$53), NA())</f>
        <v>14598</v>
      </c>
      <c r="D67" s="160" t="e">
        <f>NA()</f>
        <v>#N/A</v>
      </c>
      <c r="E67" s="160" t="e">
        <f>NA()</f>
        <v>#N/A</v>
      </c>
      <c r="F67" s="160">
        <f>IF(ISNUMBER('将来負担比率（分子）の構造'!J$53), IF('将来負担比率（分子）の構造'!J$53 &lt; 0, 0, '将来負担比率（分子）の構造'!J$53), NA())</f>
        <v>13090</v>
      </c>
      <c r="G67" s="160" t="e">
        <f>NA()</f>
        <v>#N/A</v>
      </c>
      <c r="H67" s="160" t="e">
        <f>NA()</f>
        <v>#N/A</v>
      </c>
      <c r="I67" s="160">
        <f>IF(ISNUMBER('将来負担比率（分子）の構造'!K$53), IF('将来負担比率（分子）の構造'!K$53 &lt; 0, 0, '将来負担比率（分子）の構造'!K$53), NA())</f>
        <v>12856</v>
      </c>
      <c r="J67" s="160" t="e">
        <f>NA()</f>
        <v>#N/A</v>
      </c>
      <c r="K67" s="160" t="e">
        <f>NA()</f>
        <v>#N/A</v>
      </c>
      <c r="L67" s="160">
        <f>IF(ISNUMBER('将来負担比率（分子）の構造'!L$53), IF('将来負担比率（分子）の構造'!L$53 &lt; 0, 0, '将来負担比率（分子）の構造'!L$53), NA())</f>
        <v>10927</v>
      </c>
      <c r="M67" s="160" t="e">
        <f>NA()</f>
        <v>#N/A</v>
      </c>
      <c r="N67" s="160" t="e">
        <f>NA()</f>
        <v>#N/A</v>
      </c>
      <c r="O67" s="160">
        <f>IF(ISNUMBER('将来負担比率（分子）の構造'!M$53), IF('将来負担比率（分子）の構造'!M$53 &lt; 0, 0, '将来負担比率（分子）の構造'!M$53), NA())</f>
        <v>10144</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470</v>
      </c>
      <c r="C72" s="164">
        <f>基金残高に係る経年分析!G55</f>
        <v>757</v>
      </c>
      <c r="D72" s="164">
        <f>基金残高に係る経年分析!H55</f>
        <v>860</v>
      </c>
    </row>
    <row r="73" spans="1:16" x14ac:dyDescent="0.15">
      <c r="A73" s="163" t="s">
        <v>70</v>
      </c>
      <c r="B73" s="164">
        <f>基金残高に係る経年分析!F56</f>
        <v>26</v>
      </c>
      <c r="C73" s="164">
        <f>基金残高に係る経年分析!G56</f>
        <v>27</v>
      </c>
      <c r="D73" s="164">
        <f>基金残高に係る経年分析!H56</f>
        <v>27</v>
      </c>
    </row>
    <row r="74" spans="1:16" x14ac:dyDescent="0.15">
      <c r="A74" s="163" t="s">
        <v>71</v>
      </c>
      <c r="B74" s="164">
        <f>基金残高に係る経年分析!F57</f>
        <v>644</v>
      </c>
      <c r="C74" s="164">
        <f>基金残高に係る経年分析!G57</f>
        <v>727</v>
      </c>
      <c r="D74" s="164">
        <f>基金残高に係る経年分析!H57</f>
        <v>779</v>
      </c>
    </row>
  </sheetData>
  <sheetProtection algorithmName="SHA-512" hashValue="PP/tEIrDsI+4EtLjEn7X9e9vem1acuNULiQm6nzl3Jrqidm7el+adjX4VqhOKOuLwRW5PskOLl27RGwTgiTecw==" saltValue="7nG5xfM4lPaBQ7AyUYVYo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2019-11-05T01:22:35Z</dcterms:modified>
</cp:coreProperties>
</file>